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35" tabRatio="611" activeTab="0"/>
  </bookViews>
  <sheets>
    <sheet name="VIGENTES A DICIEMBRE DE 2018" sheetId="1" r:id="rId1"/>
  </sheets>
  <definedNames>
    <definedName name="_xlfn.DAYS" hidden="1">#NAME?</definedName>
    <definedName name="_xlnm.Print_Area" localSheetId="0">'VIGENTES A DICIEMBRE DE 2018'!$A$1:$BF$60</definedName>
  </definedNames>
  <calcPr fullCalcOnLoad="1"/>
</workbook>
</file>

<file path=xl/comments1.xml><?xml version="1.0" encoding="utf-8"?>
<comments xmlns="http://schemas.openxmlformats.org/spreadsheetml/2006/main">
  <authors>
    <author>Jose Luis Franco Villalba</author>
    <author>Yury Carolina Velasquez Parra</author>
    <author>Lis Castelblanco</author>
  </authors>
  <commentList>
    <comment ref="M16" authorId="0">
      <text>
        <r>
          <rPr>
            <b/>
            <sz val="9"/>
            <rFont val="Tahoma"/>
            <family val="2"/>
          </rPr>
          <t>Jose Luis Franco Villalba:</t>
        </r>
        <r>
          <rPr>
            <sz val="9"/>
            <rFont val="Tahoma"/>
            <family val="2"/>
          </rPr>
          <t xml:space="preserve">
EXCLUIDO DE IVA
</t>
        </r>
      </text>
    </comment>
    <comment ref="M31" authorId="0">
      <text>
        <r>
          <rPr>
            <b/>
            <sz val="9"/>
            <rFont val="Tahoma"/>
            <family val="2"/>
          </rPr>
          <t>Jose Luis Franco Villalba:</t>
        </r>
        <r>
          <rPr>
            <sz val="9"/>
            <rFont val="Tahoma"/>
            <family val="2"/>
          </rPr>
          <t xml:space="preserve">
1.125 US A $ 3.000 = $ 40.500.000
</t>
        </r>
      </text>
    </comment>
    <comment ref="M38" authorId="0">
      <text>
        <r>
          <rPr>
            <b/>
            <sz val="9"/>
            <rFont val="Tahoma"/>
            <family val="2"/>
          </rPr>
          <t>Jose Luis Franco Villalba:</t>
        </r>
        <r>
          <rPr>
            <sz val="9"/>
            <rFont val="Tahoma"/>
            <family val="2"/>
          </rPr>
          <t xml:space="preserve">
Valor Excento de I.V.A.
</t>
        </r>
      </text>
    </comment>
    <comment ref="M46" authorId="0">
      <text>
        <r>
          <rPr>
            <b/>
            <sz val="9"/>
            <rFont val="Tahoma"/>
            <family val="2"/>
          </rPr>
          <t>Jose Luis Franco Villalba:</t>
        </r>
        <r>
          <rPr>
            <sz val="9"/>
            <rFont val="Tahoma"/>
            <family val="2"/>
          </rPr>
          <t xml:space="preserve">
Excluido de I.V.A.
</t>
        </r>
      </text>
    </comment>
    <comment ref="M48" authorId="0">
      <text>
        <r>
          <rPr>
            <b/>
            <sz val="9"/>
            <rFont val="Tahoma"/>
            <family val="2"/>
          </rPr>
          <t>Jose Luis Franco Villalba:</t>
        </r>
        <r>
          <rPr>
            <sz val="9"/>
            <rFont val="Tahoma"/>
            <family val="2"/>
          </rPr>
          <t xml:space="preserve">
NO APLICA I.V.A.</t>
        </r>
      </text>
    </comment>
    <comment ref="AY8" authorId="1">
      <text>
        <r>
          <rPr>
            <b/>
            <sz val="9"/>
            <rFont val="Tahoma"/>
            <family val="2"/>
          </rPr>
          <t>Yury Carolina Velasquez Parra:</t>
        </r>
        <r>
          <rPr>
            <sz val="9"/>
            <rFont val="Tahoma"/>
            <family val="2"/>
          </rPr>
          <t xml:space="preserve">
El valor para CISA corresponde a $884.124.576</t>
        </r>
      </text>
    </comment>
    <comment ref="U31" authorId="2">
      <text>
        <r>
          <rPr>
            <b/>
            <sz val="9"/>
            <rFont val="Tahoma"/>
            <family val="2"/>
          </rPr>
          <t>Lis Castelblanco:</t>
        </r>
        <r>
          <rPr>
            <sz val="9"/>
            <rFont val="Tahoma"/>
            <family val="2"/>
          </rPr>
          <t xml:space="preserve">
USD 1.150 A TRM 20-12-2018 3.164  </t>
        </r>
      </text>
    </comment>
  </commentList>
</comments>
</file>

<file path=xl/sharedStrings.xml><?xml version="1.0" encoding="utf-8"?>
<sst xmlns="http://schemas.openxmlformats.org/spreadsheetml/2006/main" count="907" uniqueCount="423">
  <si>
    <t>AXEDE S.A.</t>
  </si>
  <si>
    <t>CONEXO A OPERACIÓN COMERCIAL</t>
  </si>
  <si>
    <t>NO</t>
  </si>
  <si>
    <t>Vencimiento Póliza cumplimiento</t>
  </si>
  <si>
    <t>ABREVIADA</t>
  </si>
  <si>
    <t>CLAUSULAS MODIFICADAS</t>
  </si>
  <si>
    <t>INDEFINIDO</t>
  </si>
  <si>
    <t>Vencimiento Póliza por cumplimiento</t>
  </si>
  <si>
    <t>SI</t>
  </si>
  <si>
    <t>LUIS HERNANDO PARRA NIETO</t>
  </si>
  <si>
    <t>DETERMINADA</t>
  </si>
  <si>
    <t>SUCURSAL</t>
  </si>
  <si>
    <t xml:space="preserve">FECHA </t>
  </si>
  <si>
    <t>VALOR</t>
  </si>
  <si>
    <t>VALOR DEL CONTRATO</t>
  </si>
  <si>
    <t>PRESIDENCIA</t>
  </si>
  <si>
    <t>SUMINISTRO</t>
  </si>
  <si>
    <t>NIT/CC</t>
  </si>
  <si>
    <t>OBJETO</t>
  </si>
  <si>
    <t>CUANTIA</t>
  </si>
  <si>
    <t>CLASE DE CONTRATO</t>
  </si>
  <si>
    <t>VALOR DEL CONTRATO CON ADICIONES</t>
  </si>
  <si>
    <t>DIA</t>
  </si>
  <si>
    <t>MES</t>
  </si>
  <si>
    <t>AÑO</t>
  </si>
  <si>
    <t>ARRENDAMIENTO</t>
  </si>
  <si>
    <t>VIGENCIA DE GARANTÍA POR CUMPLIMIENTO</t>
  </si>
  <si>
    <t>VICEPRESIDENCIA</t>
  </si>
  <si>
    <t>029A-2008</t>
  </si>
  <si>
    <t>Calle 63 número 11-09 de Bogotá</t>
  </si>
  <si>
    <t>El contratista se obliga con central a Prestar sus servicios profesionales de abogado para representar judicialmente a Central de Inversiones S.A., en la defensa de sus intereses, sustentado y llevando hasta su culminación oposición en la acción popular no 2007- 53 que cursa en el juzgado segundo administrativo de Bogotá, la cual es adelantada por Wilson Aldemar Pérez y otros, contra el IFI en liquidación, Pedro Gómez y Cia, CISA y otros, labor que se deberá desarrollar hasta la culminación del mencionado trámite, bien sea en primera o en segunda instancia.</t>
  </si>
  <si>
    <t>EMPRESA DE TELECOMUNICACIONES DE BOGOTA S.A. E.S.P., E.T.B. S.A. E.S.P.</t>
  </si>
  <si>
    <t>FUNCIONARIO</t>
  </si>
  <si>
    <t>FECHA FIN + ADIC</t>
  </si>
  <si>
    <t>CONTRATO CON ADICIONES</t>
  </si>
  <si>
    <t>045-2011</t>
  </si>
  <si>
    <t>PERSONA NATURAL O JURIDICA</t>
  </si>
  <si>
    <t>NATURAL</t>
  </si>
  <si>
    <t>JURIDICA</t>
  </si>
  <si>
    <t>COMPUTEC S.A.</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</si>
  <si>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</si>
  <si>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Bogotá Cra. 9 No. 74 - 08. P. 9</t>
  </si>
  <si>
    <t>CONJUNTO COMERCIAL ALMACENTRO P.H.</t>
  </si>
  <si>
    <t>N/A</t>
  </si>
  <si>
    <t>DV</t>
  </si>
  <si>
    <t>048-2012</t>
  </si>
  <si>
    <t>Prestación de los servicios de solución de voz corporativa de CISA entre la dirección general y las sucursales a nivel nacional.</t>
  </si>
  <si>
    <t>Carrera 16 No. 100-20 de la ciudad de Bogotá</t>
  </si>
  <si>
    <t>FUNCIONAMIENTO</t>
  </si>
  <si>
    <t>VICEPRESIDENCIA FINANCIERA Y ADMINISTRATIVA</t>
  </si>
  <si>
    <t>FECHA</t>
  </si>
  <si>
    <t>PARDO Y ASOCIADOS ESTRATEGIAS TRIBUTARIAS S.A.</t>
  </si>
  <si>
    <t>OTROSÍ N° 1</t>
  </si>
  <si>
    <t>VICEPRESIDENCIA JURÍDICA</t>
  </si>
  <si>
    <t>021-2014</t>
  </si>
  <si>
    <t xml:space="preserve">REDEBAN MULTICOLOR S.A. </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</si>
  <si>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</si>
  <si>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COMODATO</t>
  </si>
  <si>
    <t>029-2014</t>
  </si>
  <si>
    <t>MICROHARD S.A.S.</t>
  </si>
  <si>
    <t>EL CONTRATISA se obliga con CISA a entregar a título de arrendamiento los equipos de cómputo relacionados más adelante, para asegurar la funcionalidad, interconectividad, interacción e interoperabilidad correcta con los programas existentes, así como con la infraestructura tecnológica instalada en CISA.</t>
  </si>
  <si>
    <t>Calle 72 No. 15-41 oficina 503 de la ciudad de Bogotá D. C.</t>
  </si>
  <si>
    <t>029A-2014</t>
  </si>
  <si>
    <t>OMAR DAVID ARDILA KUNKEL</t>
  </si>
  <si>
    <t>VICEPRESIDENCIA DE NEGOCIOS</t>
  </si>
  <si>
    <t>SEGURIDAD SUPERIOR LTDA.</t>
  </si>
  <si>
    <t>VIGILANCIA SANTAFEREÑA Y CÍA LTDA.</t>
  </si>
  <si>
    <t>Carrera 62 N° 12-78 local 2 de la ciudad de Bogotá</t>
  </si>
  <si>
    <t>FINANCIERA Y ADMINISTRATIVA</t>
  </si>
  <si>
    <t>JEFATURA DE OPERACIONES TECNOLÓGICAS</t>
  </si>
  <si>
    <t>GERENCIA CONTABLE Y OPERATIVA</t>
  </si>
  <si>
    <t>GERENCIA JURÍDICA DE NEGOCIOS</t>
  </si>
  <si>
    <t xml:space="preserve">LILIANA ROCIO GONZALEZ CUELLAR </t>
  </si>
  <si>
    <t xml:space="preserve">NESTOR ANTONIO GRISALES RUIZ </t>
  </si>
  <si>
    <t>No. CONTRATO</t>
  </si>
  <si>
    <t>NOMBRE CONTRATISTA</t>
  </si>
  <si>
    <t>PLAZO DEL CONTRATO</t>
  </si>
  <si>
    <t>FECHA DE INICIO 
DEL CONTRATO</t>
  </si>
  <si>
    <t>006-2016</t>
  </si>
  <si>
    <t>009-2016</t>
  </si>
  <si>
    <t>EL CONTRATISTA se obliga para con CISA a prestar los servicios profesionales de asesoría jurídica especializada en materia de derecho tributario, en especial sobre temas de IVA, renta y complementarios, timbre, industria y comercio, gravamen a los movimientos financieros, predial, valorización, obligaciones como agente retenedor en la fuente de renta y ventas, así como las demás normas y disposiciones que surjan y apliquen a la actividad propia de CISA. 
De igual forma se obliga a apoyar las respuestas de requerimientos que se presenten por parte de las administraciones de impuestos nacionales, municipales y distritales, y acompañar a CISA en controversias y litigios de impuestos ante la DIAN o ante las instancias competentes.</t>
  </si>
  <si>
    <t xml:space="preserve">Carrera 7 No. 76-35 Oficina 1202 de la ciudad de Bogotá D.C. </t>
  </si>
  <si>
    <t>Carrera 43A No. 34-155 Oficina 613 de la ciudad de Medellín</t>
  </si>
  <si>
    <t>GERENCIA DE SUCURSAL MEDELLÍN</t>
  </si>
  <si>
    <t>Carrera 8 No. 20-56 de la ciudad de Bogotá D.C.</t>
  </si>
  <si>
    <t>CONCURSO DIRECTO 002-2014</t>
  </si>
  <si>
    <t>CONCURSO PÚBLICO 002-2014</t>
  </si>
  <si>
    <t>012-2016</t>
  </si>
  <si>
    <t xml:space="preserve">EL CONTRATISA se obliga con CISA a prestar los servicios de revisoría fiscal. Para tal efecto, designará bajo su responsabilidad  un Revisor Fiscal Principal y un Suplente, para que adelanten el proceso de auditoría contable y financiera, de cumplimiento, de control interno y de gestión y las demás a que haya lugar.
En cumplimiento de objeto contractual, EL CONTRATISTA deberá verificar, entre otros aspectos, el cumplimiento de todas las normas legales que le son aplicables a CISA, entre ellas las derivadas de su condición de sociedad anónima de economía mixta del orden nacional y de naturaleza única, de acuerdo con lo previsto en las normas vigentes sobre revisoría fiscal  y la de sus estatutos.   </t>
  </si>
  <si>
    <t>Calle 37 No. 24-28 de la ciudad de Bogotá</t>
  </si>
  <si>
    <t>CONCURSO DIRECTO 
001-2016</t>
  </si>
  <si>
    <t>PARKING INTERNATIONAL S.A.S.</t>
  </si>
  <si>
    <t>AMEZQUITA &amp; CIA S.A.</t>
  </si>
  <si>
    <t>BLANCA NIDIA CASTRO HERRERA  - ADIMPRO</t>
  </si>
  <si>
    <t>SOFTWAREONE COLOMBIA SAS</t>
  </si>
  <si>
    <t>034-2014</t>
  </si>
  <si>
    <t>021-2016</t>
  </si>
  <si>
    <t>003-2017</t>
  </si>
  <si>
    <t>JAIME AUGUSTO LOMBANA VILLALBA</t>
  </si>
  <si>
    <t>SERVI-INDUSTRIALES Y MERCADEO S.A.S</t>
  </si>
  <si>
    <t>RMI INTERNATIONAL LLC</t>
  </si>
  <si>
    <t xml:space="preserve">GOMEZ GOMEZ ABOGADOS CONSULTORES LTDA </t>
  </si>
  <si>
    <t>DOMINI SOFT SAS</t>
  </si>
  <si>
    <t>DIONISIO ARAUJO, ABOGADOS &amp; CONSULTORES SAS.</t>
  </si>
  <si>
    <t>PIZARRO JARAMILLO ABOGADOS S.A.S.</t>
  </si>
  <si>
    <t>SERVICIOS POSTALES NACIONALES  S.A POSTALSERVICE S.A.</t>
  </si>
  <si>
    <t>EL CONTRATISTA se obliga con CISA a prestar sus servicios profesionales en derecho para: i) estructurar denuncia penal en contra del señor Sergio Mutis Caballero por los hechos que le han sido dados a conocer por parte de CISA, ii)  representar judicialmente a CISA en el proceso penal que se inicie en virtud de la presentación de la denuncia formulada en contra del señor Sergio Mutis Caballero, el presente contrato  incluye la representación en todas las etapas del respectivo proceso penal desde la presentación de la denuncia hasta la culminación del mismo, iii) representar los intereses en el proceso fiscal que surja a consecuencia de las actuaciones descritas anteriormente.</t>
  </si>
  <si>
    <t>El contratista se obliga con CISA a prestar el servicio de realizacion de diligencias, encomiendas, pagos, entre otros, asi como el apoyo a la labor de administracion de los inmuebles bienes propios y/o administrados por la entidad.</t>
  </si>
  <si>
    <t>EL CONTRATISTA se obliga con CISA a prestar el servicio de correo tula empresarial "CORRA" (Urbano y Nacional), Servicio de Mensajería Especializada - Postexpress (Urbano y Nacional), y servicio de correo dirigido (Urbano) y asu vez suministrar tres (3) mensajeros para el apoyo de la operacion.</t>
  </si>
  <si>
    <t>JURÍDICA</t>
  </si>
  <si>
    <t>SERGIO ANDRES MORENO ACEVEDO</t>
  </si>
  <si>
    <t>DAVID ORLANDO GÓMEZ</t>
  </si>
  <si>
    <t>GERENCIA SUCURSAL BOGOTÁ</t>
  </si>
  <si>
    <t xml:space="preserve">Carrera 100 número 8ª-55 de la ciudad de Bogotá D. C. </t>
  </si>
  <si>
    <t>585 Broadway Street
Red Wood City, CA
94063</t>
  </si>
  <si>
    <t>Carrera 79 No. 49-76 apto 402 Bello - Antioquia.</t>
  </si>
  <si>
    <t>Calle 110 No. 15 - 72 Bogotá.</t>
  </si>
  <si>
    <t>Carrera 15 No. 88 - 64 Oficina 619 de la ciudad de Bogotá D.C.</t>
  </si>
  <si>
    <t>CONCURSO DIRECTO 004-2016</t>
  </si>
  <si>
    <t>CONEXO A LA OPERACIÓN COMERCIAL</t>
  </si>
  <si>
    <t>DETERMIANDA</t>
  </si>
  <si>
    <t>VICTORIA IRENE SEPULVEDA</t>
  </si>
  <si>
    <t>NUBIA ESPERANZA CORREA</t>
  </si>
  <si>
    <t>007-2017</t>
  </si>
  <si>
    <t>SOCIEDAD DE ACTIVOS ESPECIALES - SAE</t>
  </si>
  <si>
    <t>900.265.408</t>
  </si>
  <si>
    <t>Mediante la suscripción del presente contrato EL ARRENDADOR entrega al ARRENDATARIO y éste recibe a titutlo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</si>
  <si>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INDETERMINADO</t>
  </si>
  <si>
    <t>Clausula cuarta
Clausula septima
Clausula decimo segunda</t>
  </si>
  <si>
    <t>OTROSI NO.2 Cambio de Supervisor</t>
  </si>
  <si>
    <t>GERENCIA JURÍDICA DEL NEGOCIO</t>
  </si>
  <si>
    <t>INDETERMINADA</t>
  </si>
  <si>
    <t xml:space="preserve">PRESIDENCIA </t>
  </si>
  <si>
    <t>VICEPRESIDENCIA DE SANEAMIENTO</t>
  </si>
  <si>
    <t>MEDELLIN</t>
  </si>
  <si>
    <t>DIRECCIÓN GENERAL</t>
  </si>
  <si>
    <t>024-2017</t>
  </si>
  <si>
    <t>026-2017</t>
  </si>
  <si>
    <t>029-2017</t>
  </si>
  <si>
    <t>030-2017</t>
  </si>
  <si>
    <t>032-2017</t>
  </si>
  <si>
    <t>033-2017</t>
  </si>
  <si>
    <t>035-2017</t>
  </si>
  <si>
    <t>036-2017</t>
  </si>
  <si>
    <t>037-2017</t>
  </si>
  <si>
    <t>038-2017</t>
  </si>
  <si>
    <t>040-2017</t>
  </si>
  <si>
    <t>041-2017</t>
  </si>
  <si>
    <t>042-2017</t>
  </si>
  <si>
    <t>043-2017</t>
  </si>
  <si>
    <t>001-2018</t>
  </si>
  <si>
    <t>002-2018</t>
  </si>
  <si>
    <t>003-2018</t>
  </si>
  <si>
    <t>004-2018</t>
  </si>
  <si>
    <t>005-2018</t>
  </si>
  <si>
    <t>006-2018</t>
  </si>
  <si>
    <t>007-2018</t>
  </si>
  <si>
    <t>IMPRENTA NACIONAL DE COLOMBIA</t>
  </si>
  <si>
    <t>LEON &amp; ASOCIADOS S.A.</t>
  </si>
  <si>
    <t>LOPEZ MONTEALEGRE ASOCIADOS ABOGADOS LTDA.</t>
  </si>
  <si>
    <t>ALPHA SEGURIDAD PRIVADA LIMITADA</t>
  </si>
  <si>
    <t>VISE LTDA</t>
  </si>
  <si>
    <t>CARE BUILDING ADMINISTRATION S.A.S.</t>
  </si>
  <si>
    <t>JOSE LUIS RODRIGUEZ LINARES</t>
  </si>
  <si>
    <t>ARACNIASTUDIOS LTDA.</t>
  </si>
  <si>
    <t>PARRA GONZALEZ ABOGADOS S.A.S.</t>
  </si>
  <si>
    <t>PENSEMOS S.A.</t>
  </si>
  <si>
    <t>PRESTACIÓN DE SERVICIOS</t>
  </si>
  <si>
    <t>CONTRATO INTERADMINISTRATIVO</t>
  </si>
  <si>
    <t>EL CONTRATISTA se compromete con CISA a recibir a título de depósito , para su guarda, custodia, conservación y restitución, los vehiculos de los funcionarios de CISA y visitantes debidamente autorizados por ésta, de lunes a domingo las 24 horas en sus instalaciones ubicadas en la calle 63 No. 10-57 de la ciudad de Bogotá D.C., y en caso de no haber cupo en dicho parqueadero se habilitará el punto ubicado en la calle 63 No. 9a - 83 de la ciudad de Bogotá D.C.</t>
  </si>
  <si>
    <t>EL CONTRATISTA se obliga con CISA a proveer la licencia de uso de un  Software y del aplicativo de propiedad del contratista bajo la modalidad de SaaS (Software como Servicio) y a su vez realizar el proceso integral de administración del mismo</t>
  </si>
  <si>
    <t>EL CONTRATISTA se obliga con CISA a los servicios de Gestión de cartera/cobranza, Servicio al Cliente y Call Center/Contact Center</t>
  </si>
  <si>
    <t xml:space="preserve">EL CONTRATISTA se obliga con CISA a prestar los servicios de asesoría financiera para llevar a cabo las gestiones de valoración y presentación de la misma en las instancias que se requiera. </t>
  </si>
  <si>
    <t>EL CONTRATISTA se obliga a prestar a CISA, los servicios profesionales de acompañamiento y asesoría legal durante el proceso de enajenación de la participación accionaria de CENTRAL DE INVERSIONES S.A.., y el MINISTERIO DE HACIENDA Y CRÉDITO PÚBLICO, en (14) catorce sociedades. Igualmente se comprometea instrumentar y entregar un Manual Interno para la enajenación de Acciones. La asesoría en mención no incluye aspectos tributarios.</t>
  </si>
  <si>
    <t>EL CONTRATISTA se obliga a prestar a CISA, los servicios profesionales de custodia, vigilancia y protección, tipo humana sin armas o a través de medios tecnológicos de los bienes adquiridos o administrados por CISA, localizados en la sucursal Cali, que comprende los departamentos de Cauca, Nariño y Valle del Cauca.</t>
  </si>
  <si>
    <t>EL CONTRATISTA se obliga a prestar a CISA, los servicios profesionales de custodia, vigilancia y protección, tipo humana sin armas o a través de medios tecnologicos de los bienes inmuebles adquiridos o administrados por CISA, localizados en la sucursal Medellín, que comprende los departamentos de Antioquia, Caldas, Choco, Quindío, Risaralda y Norte del Valle del Cauca.
Igualmente deberá custodiar, vigilar y proteger sin armas la sede administrativa de CISA, incluye la vigilancia de la Sede Administrativa de CISA ubicada en la Carrera 43 A No. 34-95 Local 100 Centro Comercial Almacentro - Medellín.</t>
  </si>
  <si>
    <t>EL CONTRATISTA se obliga a prestar a CISA, los servicios profesionales de custodia, vigilancia, y protección tipo humana sin armas o a través de medios tecnologícos de los bienes inmuebles adquiridos o administrados por CISA, localizados en la sucursal Barranquilla, que comprende los departamentos de atlantico, Bolivar, Cesar, Córdoba, Guajira, Magdalena, Sucre y San Andres  y Providencia.</t>
  </si>
  <si>
    <t>EL CONTRATISTA se obliga a prestar a CISA, los servicios profesionales de custodia, vigilancia y protección, tipo humana sin armas o a través de medios tecnologicos de los bienes inmuebles adquiridos o administrados por CISA, localizados en la sucursal Bogotá, que comprende a Bogotá D.C., y los departamentos de Amazonas, Arauca, Boyaca, Caqueta, Cundinamarca, Guainia, Guaviare, Huila, Meta, Putumayo, Santander del Sur, Santander del Norte, Tolima, Vaupes y Vichada.</t>
  </si>
  <si>
    <t>EL CONTRATISTA se obliga a prestar el servicio de aseo, jardinería, tala y poda de árboles en los bienes inmuebles propios y administrados por CISA en desarrollo de su objeto social y localizados en la Sucursal, cuyos departamentos comprende Amazonas, Arauca, Boyacá, Caquetá, Casanare, Cundinamarca ,Guainía, Guaviare, Huila, Meta, Putumayo, Santander del Sur, Santander del Norte, Tolima, Vaupés y Vichada.</t>
  </si>
  <si>
    <t>EL CONTRATISTA se obliga con CISA a suministrar licencias de software Microsoft bajo la modalidad MPSA (Microsoft Products and Services Agreement), requeridas por CISA, para el funcionamiento de su plataforma tecnológica.</t>
  </si>
  <si>
    <t>EL CONTRATISTA se obliga con CISA a prestar los servicios profesionales de asesoría legal especializada en materia de derecho procesal civil y de lo contencioso administrativo, para lo cual absolverá las consultas verbales o escritas que se hagan mediante conceptos jurídicos de conformidad con la propuesta presentada, la cual hace parte integral del presente contrato.</t>
  </si>
  <si>
    <t>RMI por medio de la presente otorga al Cliente un derecho limitado, no traspasable, inalienable e indivisible, inseparable, no exclusivo y no transferible, con una licencia para utilizar el Servicio hasta el número (y tipo) de licencias de Usuario suscritas y para los periodos aplicables para los cuales los horarios de suscripción han sido pagados. El Servicio será  prestado por RMI, y el Cliente accederá al Servicio en la Internet. Sujeto los términos y condiciones de este Contrato, RMI acuerda hacer los esfuerzos comerciales razonables suficientes para prestar Servicio al Cliente de acuerdo con los Términos del Nivel de Servicio.</t>
  </si>
  <si>
    <t>EL CONTRATISTA se obliga con CISA a prestar los servicios profesionales de representación judicial en materia penal, al igual que el seguimiento, control y vigilancia de hasta cuarenta (40) procesos a nivel nacional, relacionados con delitos contra el patrimonio economico y aquellos que CISA considere pertinente.</t>
  </si>
  <si>
    <t>EL CONTRATISTA se obliga a prestar a CISA, los servicios profesionalesde asesoría y representación a nivel nacional en el área de derecho penal, disciplinario, fiscal y en general efectuar de manera permanente el ánalisis de las implicaciones que tiene el régimen jurídico de CISA en dichas áreas. Igualmente, ELCONTRATISTA apoderará a funcionarios y exfuncionarios de CISA en los procesos judiciales, administrativos y en general, asistirá a las diligencias en las que se requiera su acompañamiento. EL CONTRATISTA débera atender hasta ocho (8) procesos simultaneos, bajo el modelo de bolsa de procesos rotativos; de conformidad con la propuesta presentada, la cual hace parte integral del presente contrato.</t>
  </si>
  <si>
    <t>EL CONTRATISTA se obliga con CISA a prestar los servicios profesionales para la atención integral de procesos judiciales a nivel nacional, ejerciendo la representación judicial y/o defensa de la Entidad en los procesos laborales existentes o que lleguen a adelantarse dentro del término de este contrato, por CISA o en su contra, adelantando las actuaciones necesarias en las instancias del proceso, de conformidad con la propuesta presentada, la cual hace parte integral del presente contrato.</t>
  </si>
  <si>
    <t>EL CONTRATISTA se compromete con CISA a permitirle el uso de una plataforma tecnológica para realizar procesos de venta de bienes muebles, a través del mecanismo de subasta electrónica en línea de tipo ascendente por lotes o unidades; igualmente prestará los servicios de asesoría que sean necesarios para la ejecución del contrato.</t>
  </si>
  <si>
    <t>EL CONTRATISTA se olbiga con CISA a prestar los servicios profesionales de asesoría legal en las áreas de derecho civil y comercial, para lo cual absolvera las consultas verbales o escritas que se hagan mediante conceptos jurídicos de conformidad con la propuesta presentada, la cual hace parte integral del presente contrato.</t>
  </si>
  <si>
    <t>EL CONTRATISTA se obliga a prestar el servicio de aseo, jardinería, levantamiento de escombros, tala y poda de árboles en los bienes inmuebles propios y administrados por CISA en desarrollo de su objeto social y localizados en la sucursal Medellín, cuyos departamentos comprende Antioquia, Caldas, Chocó, Quindío, Risaralda y Norte del Valle del Cauca.</t>
  </si>
  <si>
    <t>EL CONTRATISTA se obliga con CISA a suministrar la instalación, mantenimiento y soporte de software Suite Visión Empresarial de hasta cincuenta (50) usuarios, autorizados por el Ministerio de Hacienda y Crédito Público.</t>
  </si>
  <si>
    <t>ACTA DE INICIO</t>
  </si>
  <si>
    <t>VIGESIMO SEXTA</t>
  </si>
  <si>
    <t>PERSONA NATURAL</t>
  </si>
  <si>
    <t xml:space="preserve">NELSON ROBERTO AHUMADA REYES </t>
  </si>
  <si>
    <t>JUAN FELIPE ROBLES VANEGAS</t>
  </si>
  <si>
    <t>VICEPRESIDENTE JURÍDICO</t>
  </si>
  <si>
    <t>COORDINADOR DE INMUEBLES
GERENTE DE PROYECTOS ESPECIALES
COORDINADOR ADMINISTRATIVO</t>
  </si>
  <si>
    <t>LUIS JAVIER DURAN RODRIGUEZ</t>
  </si>
  <si>
    <t>LILIANA ROCIO GONZALEZ CUELLAR</t>
  </si>
  <si>
    <t xml:space="preserve">GERENCIA JURÍDICA DEL NEGOCIO </t>
  </si>
  <si>
    <t>LILIANA ROCIO  GONZALEZ CUELLAR</t>
  </si>
  <si>
    <t>GERENCIA LEGAL</t>
  </si>
  <si>
    <t>GIOVANNY MARTIN NARANJO</t>
  </si>
  <si>
    <t>GERENCIA DE INMUEBLES Y OTROS ACTIVOS</t>
  </si>
  <si>
    <t>GERENCIA DE PLANEACIÓN</t>
  </si>
  <si>
    <t>EDGAR NAVAS PABON</t>
  </si>
  <si>
    <t>Carrera 66 No. 24-09 de la ciudad de Bogotá D.C.</t>
  </si>
  <si>
    <t>Carrera 14 No. 89-48 Oficina 202 de la ciudad de Bogotá D. C.</t>
  </si>
  <si>
    <t>Carrera 45A No. 94-26 de Bogotá.</t>
  </si>
  <si>
    <t>Carrera 13 No. 96-82 Oficina 205 de Bogotá D.C.</t>
  </si>
  <si>
    <t>Carrera 14 No. 93 B - 32   Oficina 404 de la ciudad de Bogota D.C.</t>
  </si>
  <si>
    <t xml:space="preserve">Carrera 51 No. 97 A-25 de la ciudad de Bogota D.C.  </t>
  </si>
  <si>
    <t>Calle 33 No. 16-37 de la ciudad de Bogota D.C.</t>
  </si>
  <si>
    <t>Carrera 50 No. 96-09 de la ciudad de Bogota D.C.</t>
  </si>
  <si>
    <t>Calle 6D No. 4-42 de la ciudad de Bogota D.C.</t>
  </si>
  <si>
    <t>Carrera 77 C No. 63B - 80 de la ciudad de Bogotá D.C.</t>
  </si>
  <si>
    <t>Calle 29 No. 6-94 Oficina 701 de la ciudad de Bogotá D.C.</t>
  </si>
  <si>
    <t>Carrera 10 No. 96-25 Oficina 318</t>
  </si>
  <si>
    <t>Carrera 7 No. 32 - 33 piso 28 de la ciudad de Bogotá.</t>
  </si>
  <si>
    <t>Calle 104 No. 14a -45 Oficina 604 de la ciudad de Bogotá.</t>
  </si>
  <si>
    <t>es Carrera 100 No. 17-27 Oficina 335 de la ciudad de Bogotá D. C.</t>
  </si>
  <si>
    <t>Calle 50 No. 28 - 25 Oficina 302  Edifico Empresarial Sotomayor de la ciudad de Bucaramanga.</t>
  </si>
  <si>
    <t>CONCURSO P'UBLICO</t>
  </si>
  <si>
    <t>CONCURSO DIRECTO</t>
  </si>
  <si>
    <t>CONCURSO PÚBLICO</t>
  </si>
  <si>
    <t>CONEXO A LA OPERACIÓN COMERCIAL - SELECCIÓN ABREVIADA</t>
  </si>
  <si>
    <t>FUNCIONAMIENTO - CONCURSO PÚBLICO</t>
  </si>
  <si>
    <t>FUNCIONAMIENTO - SELECCIÓN ABREVIADA</t>
  </si>
  <si>
    <t>CONTRATO DE FUNCIONAMIENTO</t>
  </si>
  <si>
    <t>FUNCIONAMIENTO  - SELECCIÓN ABREVIADA</t>
  </si>
  <si>
    <t>Carrera 3 No. 12-40 oficina 1201 - 1202 Centro Financiero La Ermita, Cali-Valle.</t>
  </si>
  <si>
    <t>010-2018</t>
  </si>
  <si>
    <t>011-2018</t>
  </si>
  <si>
    <t>FENIX MEDIA GROUP S.A.S.</t>
  </si>
  <si>
    <t>EL CONTRATISTA se obliga a prestar a CISA, los servicios a nivel nacional de planificación, ordenación y compra de medios de comunicación impreso, digitales, redes sociales, radio, vallas, eucoles, ATL, BTL y alternativos (Volanteo, perifoneo, brigadas, ferias y eventos)</t>
  </si>
  <si>
    <t>EL CONTRATISTA se obliga con CISA a prestar sus servicios en materia de derecho para: i) estructurar denuncia penal en contra del señor Talel Casem Karawi, representante legal de la sociedad Inversiones y Representaciones Karawi Ltda., o contra quien sea pertinente, por los hechos que le han sido a conocer por parte de la Entidad y. ii) representar judicialmente a CISA en el proceso penal que se inicie en virtud de la presentación de la denuncia formulada en contra del señor Talel Casem Karawi o contra quien sea pertinente, asi como la representación de los intereses que como victima le correspondan a CISA, en todas la etapas del respectivo proceso.</t>
  </si>
  <si>
    <t xml:space="preserve">JEFE DE COMUNICACIONES Y RELACIONAMIENTO </t>
  </si>
  <si>
    <t>MARIA CAROLINA GUZMAN CAMACHO</t>
  </si>
  <si>
    <t>Carrera 28 N°12B-32 de la Ciudad de Bogotá.</t>
  </si>
  <si>
    <t>Carrera 7a N° 32 - 33 piso 28</t>
  </si>
  <si>
    <t>ADICIÓN ° 2</t>
  </si>
  <si>
    <t>ÁREA</t>
  </si>
  <si>
    <t>SUPERVISIÓN</t>
  </si>
  <si>
    <t>N°</t>
  </si>
  <si>
    <t>012-2018</t>
  </si>
  <si>
    <t>013-2018</t>
  </si>
  <si>
    <t>014-2018</t>
  </si>
  <si>
    <t>016-2018</t>
  </si>
  <si>
    <t>REALTOR COLOMBIA S.A.S</t>
  </si>
  <si>
    <t>SESCOLOMBIA S.A.S.</t>
  </si>
  <si>
    <t>ADECCO COLOMBIA S.A.S</t>
  </si>
  <si>
    <t>PÉREZ Y PÉREZ ABOGADOS S.A.S.</t>
  </si>
  <si>
    <t>EL CONTRATISTA se obliga con CISA a prestar el servicio de operador logistico encargado de la administración del inmueble denominado "Antigua Zona Franca de Buenaventura", identificado con el folio de matrícula inmobiliaria N° 372-0008624</t>
  </si>
  <si>
    <t>EL CONTRATISTA se obliga a prestar los servicios profesionales para apoyar de manera integral a CISA en el proceso de selección de un corredor de serguros y compañias aseguradoras para CISA. Igualmente llevar a cabo un analisis sobre la conveniencia de mantener el Fondo de Protecicón de deudores actualmente constituido o en su defecto presentar las alternativas con que cuenta la Entidad para asegurar su cartera.</t>
  </si>
  <si>
    <t>EL CONTRATISTA se obliga con CISA a suministrar trabajadores en mision excluisvamente para atender las diferentes operaciones de la entidad, en proyectos especiales y puntuales cuya duración esta definitda en un maroc temporal inferior a un año, en las ciudades de Bogotá, Barranquilla, Cali y Medellín.</t>
  </si>
  <si>
    <t>EL CONTRATISTA se obliga para con CISA, a prestar sus servicios profesionales de asesorá legal especializada en materia de derecho laboral, para lo cual absolverá las consultas verbales o escritas que se hagan mediante conceptos jurídicos de conformidad con la propuesta presentada, la cual hace parte integral del presente contrato.</t>
  </si>
  <si>
    <t>GERENCIA DE NEGOCIOS</t>
  </si>
  <si>
    <t>JUAN FELPE ROBLES VANEGAS</t>
  </si>
  <si>
    <t>GERENCIA DE RECURSOS</t>
  </si>
  <si>
    <t>Carrera 11 N° 71 - 41 Oficina 406 de la Ciudad de Bogotá.</t>
  </si>
  <si>
    <t>Calle 26A N° 13-97 oficina 1303 de la Ciudad de Bogotá.</t>
  </si>
  <si>
    <t>Carrera 7 N° 76-35 piso 6° de la Ciudad de Bogotá D.C.</t>
  </si>
  <si>
    <t>Calle 69 A N° 4 - 44 de la ciudad de Bogotá.</t>
  </si>
  <si>
    <t>SUCURSAL BARRANQUILLA</t>
  </si>
  <si>
    <t>015-2018</t>
  </si>
  <si>
    <t xml:space="preserve">ASEO.COM DEL CARIBE LTDA. </t>
  </si>
  <si>
    <t>EL CONTRATISTA se obliga a orestar a CISA, los servicios de aseo de los inmuebles propios y/o administrados por CISA o que llegare a adquirir o recibir para administrar en desarrollo de su objeto social, localizados en la sucursal Barranquilla, cuyos departamentos comprende Atlántico, Bolívar, César, Córdoba, Guajrá, Magdalena, Sicre y San Andrés y Providencia,</t>
  </si>
  <si>
    <t>CARLOS MARIO MORENO</t>
  </si>
  <si>
    <t>019-2018</t>
  </si>
  <si>
    <t>JOSE PABLO SANTAMARIA PATIÑO</t>
  </si>
  <si>
    <t>EL CONTRATISTA se obliga a prestar los servicios profesionales de asesoría en materia de control interno, conforme a lo previsto en la Ley 734 de 2002 y demás normas que la modifique o complemente. Igualmente, EL CONTRATISTA deberá acompañar a CISA en los trámites de investigaciones sobre hechos con trascendencia disciplinaria y en la que se pueda ver comprometida la responsabilidad de los trabajadores de la Entidad.</t>
  </si>
  <si>
    <t>Carrera 11 N° 117A-09 de la ciudad de Bogotá D.C.</t>
  </si>
  <si>
    <t>GERENCIA DE NORMALIZACIÓN DE CARTERA</t>
  </si>
  <si>
    <t>021-2018</t>
  </si>
  <si>
    <t>CAJA COLOMBIANA DE SUBSIDIO FAMILIAR - COLSUBSIDIO</t>
  </si>
  <si>
    <t>EL CONTRATISTA se obliga a realizar las actividades que CISA requiera en el marco del Plan Anual de Seguridad y Salud en el Trabajo y Bienestar 2018, conforme a los requerimientos que en este sentido efectué el supervisor del contrato.</t>
  </si>
  <si>
    <t xml:space="preserve">GERENCIA DE RECURSOS </t>
  </si>
  <si>
    <t>Calle 26 No. 25 - 50 de la Ciudad de Bogotá D.C.</t>
  </si>
  <si>
    <t>018-2018</t>
  </si>
  <si>
    <t>HBI S.A.S.</t>
  </si>
  <si>
    <t>EL CONTRATISTA se obliga a prestar a CISA sus servicios, con el fin de llevar a cabo  un análisis integral que permita a solicitud de la Entidad la valoración de inmuebles declarados como zonas francas, de propiedad del Ministerio de Comercio Industria y Turismo.</t>
  </si>
  <si>
    <t>Décima Primera</t>
  </si>
  <si>
    <t>Carrera 11 No. 82 - 01 Piso 2 de la ciudad de Bogotá.</t>
  </si>
  <si>
    <t>022-2018</t>
  </si>
  <si>
    <t>EASY TAXI COLOMBIA S.A.S.</t>
  </si>
  <si>
    <t>En virtud del presente contrato EASY TAXI, a cambio de una remuneración, actuara como intermediario para permitir al cliente contratar servicios de taxi para sus empleados y funcionarios y pagar dichos servicios a través de la plataforma.
Paragrafo 1: Easy Taxi asignará al cliente una cuenta dentro de la plataforma para permitir que empleados y funcionarios autorizados por el cliente puedan solicitar servicios de taxi desde el portal corporativo o  la plataforma y pagar dicho servicios con cargo a la cuenta del cliente.
Paragrafo 2: Se aclara que Easy Taxi mediante la plataforma y/o el portal Corporativo no presta servicios de transporte, tampoco es un operador de transporte, ni posee una flota de vehiculos; Easy Taxi en su rol de corredor de negocios acerca a las partes contratantes y no se encuentra vinculado con los Taxistas, ni con los pasajeros, ni con los clientes, para relaciones de colaboración o dependencia,</t>
  </si>
  <si>
    <t>Calle 125 N° 19 -89 Buzón 2212</t>
  </si>
  <si>
    <t>024-2018</t>
  </si>
  <si>
    <t xml:space="preserve">DELOITTE  ASESORES Y CONSULTORES  LTDA. </t>
  </si>
  <si>
    <t xml:space="preserve">VICEPRESIDENCIA DE NORMALIZACIÓN DE ACTIVOS </t>
  </si>
  <si>
    <t>NEGOCIOS</t>
  </si>
  <si>
    <t>ADMINISTRATIVA Y FINANCERA</t>
  </si>
  <si>
    <t>SUSCURSAL CALI</t>
  </si>
  <si>
    <t>VICEPRESIDENCIA ADMINISTRATIVA Y FINANCIERA</t>
  </si>
  <si>
    <t>SUCURSAL MEDELLIN</t>
  </si>
  <si>
    <t>SUSCURSAL BARRANQUILLA</t>
  </si>
  <si>
    <t>DIRECCIÓN GENERAL Y SUCURSAL BOGOTÁ</t>
  </si>
  <si>
    <t xml:space="preserve">SUCURSAL BOGOTÁ </t>
  </si>
  <si>
    <t>VALOR &amp; ESTRATEGIA  S.A.S. (ANTES FINANZAS E INVERSIONES ESTRATEGICAS S.A.S. - FINVESTCO)</t>
  </si>
  <si>
    <t>017-2018</t>
  </si>
  <si>
    <t>IFX NETWORKS COLOMBIA S.A.S.</t>
  </si>
  <si>
    <t>020-2018</t>
  </si>
  <si>
    <t>GSC OUTSOURCING S.A.S.</t>
  </si>
  <si>
    <t>023-2018</t>
  </si>
  <si>
    <t>SERVICIOS POSTALES NACIONALES S.A.</t>
  </si>
  <si>
    <t>EL CONTRATISTA otorga a título de arrendamiento una infraestructura tecnologica tales como servidores, almacenamiento, instancia de respaldo (Backups) y monitoreo de plataforma bajo la modalidad Infraestructura as a Service (LaaS).</t>
  </si>
  <si>
    <t>EL CONTRATISTA se obliga con CISA a prestar los servicios de investigación de localización efectiva de clientes o deudores de CISA, a nivel nacional, a partir de la base de datos suministrados por CISA.
Para el efecto, EL CONTRATISTA se compromete a entregar la información que obtenga producto de la investigación antes señalada, tales como dirección fisica, telefonos fijos, númeors celulares, e-mails, datos de referencias familiares y todos aquellos que pueda obtener dentro de la etapa de investigación.</t>
  </si>
  <si>
    <t>EL CONTRATISTA se obliga con CISA a prestar el servicio de correspondencia en sus diferentes modalidades y a su vez a suministrar dos (2) mensajeros, un (1) motorizado y un (1) supervisor de correspondencia para el apoyo de la operación.</t>
  </si>
  <si>
    <t>EL CONTRATISTA se obliga a prestar sus servicios de consultoría para apoyar la formulación y estructuración del Plan Estrategico de CISA para el Periodo 2019-2022, basado en un diagnostico del modelo de negocio de CISA, conforme la propuesta presentada en octubre 2018 por parte d ELCONTRATISTA, la cual hará parte integral del presente contrato.</t>
  </si>
  <si>
    <t>Cronograma de actividades</t>
  </si>
  <si>
    <t>23/05/018</t>
  </si>
  <si>
    <t>Cambio de Supervisor del Contrato</t>
  </si>
  <si>
    <t xml:space="preserve">ACTA DE INICIO </t>
  </si>
  <si>
    <t>OTROSI N°2</t>
  </si>
  <si>
    <t>Gerente Jurídica de Negocios</t>
  </si>
  <si>
    <t>Gerente de Cobranza y Otros Activos</t>
  </si>
  <si>
    <t>Jefe de Operaciones Tecnológicas</t>
  </si>
  <si>
    <t>Gerente de Tecnología</t>
  </si>
  <si>
    <t>Gerente Contable y Operativo</t>
  </si>
  <si>
    <t>Coordinador Financiero y Administrativo de la sucursal Medellín</t>
  </si>
  <si>
    <t>Gerente de inmuebles</t>
  </si>
  <si>
    <t>Coordinadora Financiera y Administrativa DG</t>
  </si>
  <si>
    <t>Gerente Sucursal Cali</t>
  </si>
  <si>
    <t>Gerente de Recursos</t>
  </si>
  <si>
    <t>Gerente de Cobranza</t>
  </si>
  <si>
    <t>COORDINADOR DE INMUEBLES SUCURSAL BOGOTÁ</t>
  </si>
  <si>
    <t>GERENTE DE TECNOLOGÍA Y SISTEMAS DE INFORMACIÓN</t>
  </si>
  <si>
    <t>GERENTE JURÍDICA DEL NEGOCIO</t>
  </si>
  <si>
    <t>COORDINADOR DE INMUEBLES MEDELLIN
GERENTE DE PROYECTOS</t>
  </si>
  <si>
    <t>JEFE DE COMUNICACIONES CORPORATIVAS Y RELACIONAMIENTO</t>
  </si>
  <si>
    <t>Gerente de Proyectos</t>
  </si>
  <si>
    <t>GERENTE LEGAL</t>
  </si>
  <si>
    <t>GERENTE DE RECURSOS</t>
  </si>
  <si>
    <t>COORDINADOR DE INMUEBLES SUCURSAL BARRANQUILLA</t>
  </si>
  <si>
    <t>GERENTE DE PROYECTOS</t>
  </si>
  <si>
    <t>GERENTE DE NORMALIZACIÓN DE CARTERA</t>
  </si>
  <si>
    <t>VICTORIA IRENE SEPULVEDA BALLESTEROS</t>
  </si>
  <si>
    <t>COORDINADOR FINANCIERO Y ADMINISTRATIVO</t>
  </si>
  <si>
    <t>GERENTE SUCURSAL CALI</t>
  </si>
  <si>
    <t>Rafael Gustavo Murcia Borja</t>
  </si>
  <si>
    <t>GABRIEL QUINTERO
JUAN FELIPE ROBLES
VICTORIA IRENE SEPULVEDA</t>
  </si>
  <si>
    <t>DIRECCIÓN DE TECNOLOGIA Y SISTEMAS DE INFORMACIÓN</t>
  </si>
  <si>
    <t>OMAR ARDILA KUNKEL</t>
  </si>
  <si>
    <t>EDGAR NAVAS PABÓN</t>
  </si>
  <si>
    <t>Calle 92 N° 43 - 75 de la Ciudad de Barranquilla.</t>
  </si>
  <si>
    <t>Diagonal 97 N° 17 - 60 de la ciudad de Bogotá.</t>
  </si>
  <si>
    <t>Carrera 11 No° 73 - 44 Oficina 708 de la ciudad de Bogotá D.C.</t>
  </si>
  <si>
    <t>Diagonal 25G No. 95a - 55 de la ciudad de Bogotá</t>
  </si>
  <si>
    <t>Carrera 7 N° 74- 09 de la Ciudad de Bogotá.</t>
  </si>
  <si>
    <t>CONEXCO A LA OPERACIÓN COMERCIAL - SELECCIÓN ABREVIADA</t>
  </si>
  <si>
    <t>JOSE UBEIMAR
JUAN FELIPE ROBLES
MARILUZ ARISTIZABAL MARIN</t>
  </si>
  <si>
    <t>CARLOS MARIO MORENO
JUAN FELIPE ROBLES
JOSE DE JESUS ECHEVERRIA</t>
  </si>
  <si>
    <t>ANDRES SANTIAGO BOLIVAR
JUAN FELIPE ROBLES
NELSON ROBERTO AHUMADA</t>
  </si>
  <si>
    <t>MABEL ANDRES RIVERA</t>
  </si>
  <si>
    <t>LUIS JAVIER DURÁN</t>
  </si>
  <si>
    <t>14/10/2019 (PRORROGA AUTOMATICA)</t>
  </si>
  <si>
    <t>05/12/2019 (PRORROGA AUTOMATICA)</t>
  </si>
  <si>
    <t>030-2015</t>
  </si>
  <si>
    <t>EL CONTRATISTA se compromete a diseñar un modelo de cultura corporativa con el propósito de afianzar comportamientos y hábitos en los lideres y colaboradores que apoyen la consecución de los resultados esperados en el Plan Estratégico de CISA, para el periodo 2015 – 2018.</t>
  </si>
  <si>
    <t xml:space="preserve">                                                                                     CONTRATOS VIGENTES AL 31 DE DICIEMBRE DE 2018</t>
  </si>
  <si>
    <t>025-2018</t>
  </si>
  <si>
    <t>026-2018</t>
  </si>
  <si>
    <t>027-2018</t>
  </si>
  <si>
    <t>028-2018</t>
  </si>
  <si>
    <t>029-2018</t>
  </si>
  <si>
    <t>030-2018</t>
  </si>
  <si>
    <t>031-2018</t>
  </si>
  <si>
    <t>ITEAM LTDA</t>
  </si>
  <si>
    <t>SOFTLINE</t>
  </si>
  <si>
    <t>AVALUADORES ASOCIADOS S. A. S. -APRA SAS</t>
  </si>
  <si>
    <t>CIFIN S.A.</t>
  </si>
  <si>
    <t>i) SUCURSAL CALI
ii) DIRECCIÓN GENERAL</t>
  </si>
  <si>
    <t xml:space="preserve">EL CONTRATISTA se obliga a prestar sus servicios de consultoría para la gestión integral de continuidad del negocio de CISA a nivel nacional. </t>
  </si>
  <si>
    <t xml:space="preserve">En virtud del presente contrato se regula la relación entre CIFIN y CISA para el desarrollo del servicio de recepción, procesamiento y administración de datos. En desarrollo de este objeto CISA: 1) reportará a CIFIN la información originada en las relaciones con sus clientes; 2) Podrá hacer uso del servicio de consulta de la Información de titulares contenida en la base de datos de CIFIN; 3) Podrá acceder a los productos, servicios y herramientas adicionales que ofrece CIFIN, previo acuerdo expreso que constará en documento(s) separado(s), el cual hará parte integral del contrato y se regirá, en lo no previsto en el mismo, por lo previsto en el presente contrato. </t>
  </si>
  <si>
    <t>PINEDA &amp; ASOCIADOS ADMINISTRADORES S. A. S.</t>
  </si>
  <si>
    <t>FECHA TERMINACIÓN CONTRATO</t>
  </si>
  <si>
    <t>APROBACIÓN GARANTIAS INICIALES</t>
  </si>
  <si>
    <t>FECHA DE TERMINACIÓN CONTRATO CON ADICIONES</t>
  </si>
  <si>
    <t xml:space="preserve">FECHA DE SUSCRIPCIÓN DEL CONTRATO </t>
  </si>
  <si>
    <t>i) GERENCIA SUCURSAL CALI
ii) GERENCIA DE PROYECTO ESPECIALES</t>
  </si>
  <si>
    <t xml:space="preserve">i) RAFAEL MURCIA
ii) JUAN FELIPE ROBLES
</t>
  </si>
  <si>
    <t>CLASE CONTRATACIÓN</t>
  </si>
  <si>
    <t>DIRECCIÓN</t>
  </si>
  <si>
    <t>Calle 2 N° 42-26 El Lido -Santiago de Cali- Valle del Cauca</t>
  </si>
  <si>
    <t>NESTOR ANTONIO GRISALES RUIZ</t>
  </si>
  <si>
    <t xml:space="preserve">i) Director de Tecnología y Sistemas de la Información
ii)Gerencia de Recursos 
iii) Jefatura de Mejoramiento contínuo </t>
  </si>
  <si>
    <t>i) SERGIO MORENO ACEVEDO
ii) VICTORIA SEPULVEDA BALLESTEROS
iii) ADRIANA REYES PICO</t>
  </si>
  <si>
    <t>Calle 103 C N° 63-39</t>
  </si>
  <si>
    <t>Coordinación de Inmuebles</t>
  </si>
  <si>
    <t>MABEL ANDREA RIVERA TORRES</t>
  </si>
  <si>
    <t>Cra. 11 N° 71-41 ofc 602</t>
  </si>
  <si>
    <t xml:space="preserve">NATURAL </t>
  </si>
  <si>
    <t>Gerente jurídico</t>
  </si>
  <si>
    <t>Cra. 1 N° 76 A - 11 apto 407</t>
  </si>
  <si>
    <t>SERGIO ANDRÉS MORENO ACEVEDO</t>
  </si>
  <si>
    <t>ALBERTO GIOVANNY MARTIN NARANJO</t>
  </si>
  <si>
    <t>Cra. 45 N° 108 - 27 Torre 2 - Piso 16- Of 1601</t>
  </si>
  <si>
    <r>
      <t xml:space="preserve">Clle 110 </t>
    </r>
    <r>
      <rPr>
        <b/>
        <sz val="8"/>
        <rFont val="Calibri"/>
        <family val="2"/>
      </rPr>
      <t>° 15 - 72 Of 403</t>
    </r>
  </si>
  <si>
    <t xml:space="preserve">CONTRATO INICIAL </t>
  </si>
  <si>
    <t>Adición 2</t>
  </si>
  <si>
    <t>Adición 4</t>
  </si>
  <si>
    <t>ADICIÓN N° 5</t>
  </si>
  <si>
    <t>ADICIÓN N° 4</t>
  </si>
  <si>
    <t>ADICIÓN N°3</t>
  </si>
  <si>
    <t>INFORMACIÓN GENERAL</t>
  </si>
  <si>
    <t>NUEVO TÉRMINO (Dias)</t>
  </si>
  <si>
    <t>ADICIÓN  N°1</t>
  </si>
  <si>
    <t>Fecha Aprobación Pólizas</t>
  </si>
  <si>
    <t xml:space="preserve">Gerencia de Normalización de Cartera </t>
  </si>
  <si>
    <t xml:space="preserve">Dirección de Tecnología y Sistemas de la Información
</t>
  </si>
  <si>
    <t>EL CONTRATISTA se compromete a prestar, a solicitud de CISA, sus servicios profesionales para la realización de los avalúos de los inmuebles que se relacionan en el Anexo Inmuebles, y los demás que requiera la Entidad comprendidos en el inventario de inmuebles de la Sucursal Bogotá.</t>
  </si>
  <si>
    <t>GERENCIA SUCXURSAL MEDELLÍN</t>
  </si>
  <si>
    <t>GERENCIA DE VALORACION</t>
  </si>
  <si>
    <t>FANY MARÍA GONZALEZ VELASCO</t>
  </si>
  <si>
    <t>MARÍA ALEJANDRA SÁNCHEZ</t>
  </si>
  <si>
    <t xml:space="preserve">LILIANA ROCÍO GONZALEZ CUELLAR </t>
  </si>
  <si>
    <r>
      <t xml:space="preserve">HUMAN CAPITAL CONSULTING S.A.
</t>
    </r>
    <r>
      <rPr>
        <sz val="8"/>
        <color indexed="8"/>
        <rFont val="Calibri"/>
        <family val="2"/>
      </rPr>
      <t>(CONTRATO SUSPENDIDO)</t>
    </r>
  </si>
  <si>
    <r>
      <t xml:space="preserve">EL CONTRATISTA se obliga a prestar el servicio de aseo, jardinería, levantamiento de escombros, tala y poda de árboles en los bienes inmuebles propios y administrados por </t>
    </r>
    <r>
      <rPr>
        <b/>
        <sz val="8"/>
        <rFont val="Calibri"/>
        <family val="2"/>
      </rPr>
      <t xml:space="preserve">CISA </t>
    </r>
    <r>
      <rPr>
        <sz val="8"/>
        <rFont val="Calibri"/>
        <family val="2"/>
      </rPr>
      <t>en desarrollo de su objeto social y localizados en la sucursal Cali, cuyos departamentos comprende Valle del Cauca, Cauca y Nariño.</t>
    </r>
  </si>
  <si>
    <r>
      <t xml:space="preserve">EL CONTRATISTA se obliga con </t>
    </r>
    <r>
      <rPr>
        <b/>
        <sz val="8"/>
        <rFont val="Calibri"/>
        <family val="2"/>
      </rPr>
      <t>CISA</t>
    </r>
    <r>
      <rPr>
        <sz val="8"/>
        <rFont val="Calibri"/>
        <family val="2"/>
      </rPr>
      <t xml:space="preserve"> a suministrar las licencias de software Microsoft bajo la modalidad MPSA (Microsoft Products and Services Agreement), requeridas por </t>
    </r>
    <r>
      <rPr>
        <b/>
        <sz val="8"/>
        <rFont val="Calibri"/>
        <family val="2"/>
      </rPr>
      <t>CISA</t>
    </r>
    <r>
      <rPr>
        <sz val="8"/>
        <rFont val="Calibri"/>
        <family val="2"/>
      </rPr>
      <t>, para el funcionamiento de su plataforma tecnológica</t>
    </r>
  </si>
  <si>
    <r>
      <t>EL CONTRATISTA</t>
    </r>
    <r>
      <rPr>
        <sz val="8"/>
        <rFont val="Calibri"/>
        <family val="2"/>
      </rPr>
      <t xml:space="preserve"> se obliga con </t>
    </r>
    <r>
      <rPr>
        <b/>
        <sz val="8"/>
        <rFont val="Calibri"/>
        <family val="2"/>
      </rPr>
      <t>CISA</t>
    </r>
    <r>
      <rPr>
        <sz val="8"/>
        <rFont val="Calibri"/>
        <family val="2"/>
      </rPr>
      <t xml:space="preserve"> a prestar sus servicios profesionales para garantizar la atención integral de hasta diecisiete (17) procesos judiciales a nivel nacional, ejerciendo la representación judicial y defensa de la Entidad en los procesos laborales existentes o los que se lleguen a iniciar dentro de la vigencia del presente contrato, por </t>
    </r>
    <r>
      <rPr>
        <b/>
        <sz val="8"/>
        <rFont val="Calibri"/>
        <family val="2"/>
      </rPr>
      <t>CISA</t>
    </r>
    <r>
      <rPr>
        <sz val="8"/>
        <rFont val="Calibri"/>
        <family val="2"/>
      </rPr>
      <t xml:space="preserve"> o en su contra. </t>
    </r>
    <r>
      <rPr>
        <b/>
        <sz val="8"/>
        <rFont val="Calibri"/>
        <family val="2"/>
      </rPr>
      <t xml:space="preserve">EL CONTRATISTA </t>
    </r>
    <r>
      <rPr>
        <sz val="8"/>
        <rFont val="Calibri"/>
        <family val="2"/>
      </rPr>
      <t>se obliga a adelantar todas las actuaciones necesarias e inherentes en las instancias del proceso para garantizar un fallo definitivo, de conformidad con la propuesta presentada, la cual hace parte integral del presente contrato en lo que no lo contradiga.</t>
    </r>
  </si>
  <si>
    <r>
      <t xml:space="preserve">EL CONTRATISTA se obliga con </t>
    </r>
    <r>
      <rPr>
        <b/>
        <sz val="8"/>
        <rFont val="Calibri"/>
        <family val="2"/>
      </rPr>
      <t>CISA</t>
    </r>
    <r>
      <rPr>
        <sz val="8"/>
        <rFont val="Calibri"/>
        <family val="2"/>
      </rPr>
      <t xml:space="preserve"> a prestar sus servicios profesionales de representación y defensa judicial en materia penal, al igual que el seguimiento, control y vigilancia de hasta cuarenta (40) procesos a nivel nacional, relacionados con delitos contra el patrimonio económico y aquéllos que </t>
    </r>
    <r>
      <rPr>
        <b/>
        <sz val="8"/>
        <rFont val="Calibri"/>
        <family val="2"/>
      </rPr>
      <t xml:space="preserve">CISA </t>
    </r>
    <r>
      <rPr>
        <sz val="8"/>
        <rFont val="Calibri"/>
        <family val="2"/>
      </rPr>
      <t>considere pertinentes para la gestión.</t>
    </r>
  </si>
  <si>
    <t>En virtud del presente contrato, EL CONTRATISA se obliga con CISA a prestar los servicios de telecomunicaciones (carriers)  consistente en: 
a. Implementar una red corporativa de datos, compuesta por enlaces nacionales y  locales, bajo la modalidad de arrendamiento de canales de comunicaciones entre la dirección general de CISA y con sus respectivos canales de Backup, sus sucursales y proveedores.
b. Instalar e implementar un canal dedicado de Internet con su respectiva redundancia.</t>
  </si>
  <si>
    <t xml:space="preserve">Mediante el presente contrato EL ARRENDADOR concede a EL ARRENDATARIO a título de arrendamiento el uso y goce del Local 100 ubicado en la Carrera 43A Nº 34-95 del Conjunto Comercial Almacentro P.H de la ciudad de Medellín y éste recibe a título de arrendamiento dicho bien, cuyos linderos generales y especiales se encuentran contenidos en la escritura pública No. 263 del 31 de enero de 2003 de la Notaría Séptima del Círculo de Medellín. 
Además del inmueble identificado anteriormente, EL ARRENDATARIO tendrá derecho al uso y goce sobre las zonas comunes del Conjunto Comercial Almacentro, correspondiente a diez (10) parqueaderos para vehículos y tres (3) parqueaderos para motos, sin ocasionar costo mensual adicional. </t>
  </si>
  <si>
    <t>EL CONTRSTISTA se compromete a prestar el servicio especializado de Gestión Documental para CISA, conforme a las disposiciones contenidas en la Ley 594 de 2000 y los Acuerdos Nos. 049 de 2000 y el 008 de 2014 del Archivo General de la Nación, sin perjuicio de la normatividad vigente en la materia o aquella que aplique en el futuro. Las actividades de Gestión Documental incluyen las siguientes actividades:
a) Recepción, transporte, administración, custodia y almacenamiento de archivos.
b) Elaboración y aplicacion de Tablas de Retención Documental y Tablas de Valoración Documental.
c) Organización, digitalización y consultas.</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</si>
</sst>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d\-m\-yyyy"/>
    <numFmt numFmtId="189" formatCode="d\-mmm\-yyyy"/>
    <numFmt numFmtId="190" formatCode="_ * #,##0.0_ ;_ * \-#,##0.0_ ;_ * &quot;-&quot;??_ ;_ @_ "/>
    <numFmt numFmtId="191" formatCode="_ * #,##0_ ;_ * \-#,##0_ ;_ * &quot;-&quot;??_ ;_ @_ "/>
    <numFmt numFmtId="192" formatCode="dd\-mm\-yy"/>
    <numFmt numFmtId="193" formatCode="d\-mmm\-yy"/>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_-[$$-409]* #,##0.00_ ;_-[$$-409]* \-#,##0.00\ ;_-[$$-409]* &quot;-&quot;??_ ;_-@_ "/>
    <numFmt numFmtId="199" formatCode="[$-40A]dddd\,\ dd&quot; de &quot;mmmm&quot; de &quot;yyyy"/>
    <numFmt numFmtId="200" formatCode="dd/mm/yyyy;@"/>
    <numFmt numFmtId="201" formatCode="_ &quot;$&quot;\ * #,##0_ ;_ &quot;$&quot;\ * \-#,##0_ ;_ &quot;$&quot;\ * &quot;-&quot;??_ ;_ @_ "/>
    <numFmt numFmtId="202" formatCode="mmm\-yyyy"/>
    <numFmt numFmtId="203" formatCode="[$€-2]\ #,##0.00_);[Red]\([$€-2]\ #,##0.00\)"/>
    <numFmt numFmtId="204" formatCode="_ * #,##0.000_ ;_ * \-#,##0.000_ ;_ * &quot;-&quot;??_ ;_ @_ "/>
    <numFmt numFmtId="205" formatCode="[$-240A]dddd\,\ dd&quot; de &quot;mmmm&quot; de &quot;yyyy"/>
    <numFmt numFmtId="206" formatCode="[$-240A]hh:mm:ss\ AM/PM"/>
    <numFmt numFmtId="207" formatCode="&quot;$&quot;\ #,##0.00"/>
    <numFmt numFmtId="208" formatCode="0.0"/>
    <numFmt numFmtId="209" formatCode="_ * #,##0.0000_ ;_ * \-#,##0.0000_ ;_ * &quot;-&quot;??_ ;_ @_ "/>
    <numFmt numFmtId="210" formatCode="[$-240A]h:mm:ss\ AM/PM"/>
    <numFmt numFmtId="211" formatCode="_-* #,##0.000_-;\-* #,##0.000_-;_-* &quot;-&quot;??_-;_-@_-"/>
    <numFmt numFmtId="212" formatCode="_-* #,##0.0000_-;\-* #,##0.0000_-;_-* &quot;-&quot;??_-;_-@_-"/>
    <numFmt numFmtId="213" formatCode="0.000"/>
    <numFmt numFmtId="214" formatCode="0.0000"/>
    <numFmt numFmtId="215" formatCode="&quot;$&quot;#,##0"/>
    <numFmt numFmtId="216" formatCode="_ &quot;$&quot;\ * #,##0.0_ ;_ &quot;$&quot;\ * \-#,##0.0_ ;_ &quot;$&quot;\ * &quot;-&quot;??_ ;_ @_ "/>
  </numFmts>
  <fonts count="51">
    <font>
      <sz val="10"/>
      <name val="Arial"/>
      <family val="0"/>
    </font>
    <font>
      <u val="single"/>
      <sz val="10"/>
      <color indexed="12"/>
      <name val="Arial"/>
      <family val="2"/>
    </font>
    <font>
      <u val="single"/>
      <sz val="10"/>
      <color indexed="20"/>
      <name val="Arial"/>
      <family val="2"/>
    </font>
    <font>
      <b/>
      <sz val="9"/>
      <name val="Tahoma"/>
      <family val="2"/>
    </font>
    <font>
      <sz val="9"/>
      <name val="Tahoma"/>
      <family val="2"/>
    </font>
    <font>
      <sz val="8"/>
      <name val="Calibri"/>
      <family val="2"/>
    </font>
    <font>
      <b/>
      <sz val="8"/>
      <name val="Calibri"/>
      <family val="2"/>
    </font>
    <font>
      <sz val="8"/>
      <color indexed="8"/>
      <name val="Calibri"/>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2"/>
      <name val="Calibri"/>
      <family val="2"/>
    </font>
    <font>
      <sz val="10"/>
      <name val="Calibri"/>
      <family val="2"/>
    </font>
    <font>
      <b/>
      <sz val="8"/>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Calibri"/>
      <family val="2"/>
    </font>
    <font>
      <sz val="8"/>
      <color theme="1"/>
      <name val="Calibri"/>
      <family val="2"/>
    </font>
    <font>
      <b/>
      <sz val="12"/>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95E5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color indexed="8"/>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color indexed="63"/>
      </right>
      <top>
        <color indexed="63"/>
      </top>
      <bottom style="thin"/>
    </border>
    <border>
      <left style="thin"/>
      <right style="thin"/>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0">
    <xf numFmtId="0" fontId="0" fillId="0" borderId="0" xfId="0" applyAlignment="1">
      <alignment/>
    </xf>
    <xf numFmtId="0" fontId="5"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26" fillId="33" borderId="11" xfId="0" applyFont="1" applyFill="1" applyBorder="1" applyAlignment="1">
      <alignment vertical="center"/>
    </xf>
    <xf numFmtId="0" fontId="26" fillId="33" borderId="12" xfId="0" applyFont="1" applyFill="1" applyBorder="1" applyAlignment="1">
      <alignment vertical="center"/>
    </xf>
    <xf numFmtId="0" fontId="26" fillId="33" borderId="13" xfId="0" applyFont="1" applyFill="1" applyBorder="1" applyAlignment="1">
      <alignment vertical="center"/>
    </xf>
    <xf numFmtId="0" fontId="27" fillId="0" borderId="0" xfId="0" applyFont="1" applyAlignment="1">
      <alignment/>
    </xf>
    <xf numFmtId="0" fontId="5" fillId="0" borderId="0" xfId="0" applyNumberFormat="1" applyFont="1" applyFill="1" applyAlignment="1">
      <alignment/>
    </xf>
    <xf numFmtId="0" fontId="47" fillId="34" borderId="14" xfId="0" applyNumberFormat="1" applyFont="1" applyFill="1" applyBorder="1" applyAlignment="1">
      <alignment horizontal="center" vertical="center" wrapText="1"/>
    </xf>
    <xf numFmtId="0" fontId="47" fillId="34" borderId="15" xfId="0" applyNumberFormat="1" applyFont="1" applyFill="1" applyBorder="1" applyAlignment="1">
      <alignment horizontal="center" vertical="center" wrapText="1"/>
    </xf>
    <xf numFmtId="0" fontId="47" fillId="34" borderId="16" xfId="0" applyNumberFormat="1" applyFont="1" applyFill="1" applyBorder="1" applyAlignment="1">
      <alignment horizontal="center" vertical="center" wrapText="1"/>
    </xf>
    <xf numFmtId="0" fontId="47" fillId="34" borderId="17" xfId="0" applyNumberFormat="1" applyFont="1" applyFill="1" applyBorder="1" applyAlignment="1">
      <alignment horizontal="center" vertical="center" wrapText="1"/>
    </xf>
    <xf numFmtId="179" fontId="47" fillId="34" borderId="18" xfId="49" applyFont="1" applyFill="1" applyBorder="1" applyAlignment="1">
      <alignment horizontal="center" vertical="center" wrapText="1"/>
    </xf>
    <xf numFmtId="0" fontId="47" fillId="34" borderId="18" xfId="0" applyNumberFormat="1" applyFont="1" applyFill="1" applyBorder="1" applyAlignment="1">
      <alignment horizontal="center" vertical="center" wrapText="1"/>
    </xf>
    <xf numFmtId="0" fontId="47" fillId="34" borderId="19" xfId="0" applyNumberFormat="1" applyFont="1" applyFill="1" applyBorder="1" applyAlignment="1">
      <alignment horizontal="center" vertical="center" wrapText="1"/>
    </xf>
    <xf numFmtId="14" fontId="47" fillId="34" borderId="18" xfId="0" applyNumberFormat="1" applyFont="1" applyFill="1" applyBorder="1" applyAlignment="1">
      <alignment horizontal="center" vertical="center" wrapText="1"/>
    </xf>
    <xf numFmtId="14" fontId="47" fillId="34" borderId="20" xfId="0" applyNumberFormat="1" applyFont="1" applyFill="1" applyBorder="1" applyAlignment="1">
      <alignment horizontal="center" vertical="center" wrapText="1"/>
    </xf>
    <xf numFmtId="14" fontId="47" fillId="34" borderId="21" xfId="0" applyNumberFormat="1" applyFont="1" applyFill="1" applyBorder="1" applyAlignment="1">
      <alignment horizontal="center" vertical="center" wrapText="1"/>
    </xf>
    <xf numFmtId="14" fontId="47" fillId="34" borderId="22" xfId="0" applyNumberFormat="1" applyFont="1" applyFill="1" applyBorder="1" applyAlignment="1">
      <alignment horizontal="center" vertical="center" wrapText="1"/>
    </xf>
    <xf numFmtId="0" fontId="47" fillId="34" borderId="20" xfId="0" applyNumberFormat="1" applyFont="1" applyFill="1" applyBorder="1" applyAlignment="1">
      <alignment horizontal="center" vertical="center" wrapText="1"/>
    </xf>
    <xf numFmtId="0" fontId="47" fillId="34" borderId="23" xfId="0" applyNumberFormat="1" applyFont="1" applyFill="1" applyBorder="1" applyAlignment="1">
      <alignment horizontal="center" vertical="center" wrapText="1"/>
    </xf>
    <xf numFmtId="0" fontId="47" fillId="34" borderId="24" xfId="0" applyNumberFormat="1" applyFont="1" applyFill="1" applyBorder="1" applyAlignment="1">
      <alignment horizontal="center" vertical="center" wrapText="1"/>
    </xf>
    <xf numFmtId="0" fontId="47" fillId="34" borderId="25" xfId="0" applyNumberFormat="1" applyFont="1" applyFill="1" applyBorder="1" applyAlignment="1">
      <alignment horizontal="center" vertical="center" wrapText="1"/>
    </xf>
    <xf numFmtId="0" fontId="47" fillId="34" borderId="26" xfId="0" applyNumberFormat="1" applyFont="1" applyFill="1" applyBorder="1" applyAlignment="1">
      <alignment horizontal="center" vertical="center" wrapText="1"/>
    </xf>
    <xf numFmtId="0" fontId="5" fillId="33" borderId="0" xfId="0" applyNumberFormat="1" applyFont="1" applyFill="1" applyAlignment="1">
      <alignment/>
    </xf>
    <xf numFmtId="0" fontId="27" fillId="10" borderId="0" xfId="0" applyFont="1" applyFill="1" applyAlignment="1">
      <alignment/>
    </xf>
    <xf numFmtId="0" fontId="47" fillId="34" borderId="0"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justify" vertical="center" wrapText="1"/>
    </xf>
    <xf numFmtId="14" fontId="5" fillId="33" borderId="0" xfId="0" applyNumberFormat="1" applyFont="1" applyFill="1" applyBorder="1" applyAlignment="1">
      <alignment horizontal="center" vertical="center" wrapText="1"/>
    </xf>
    <xf numFmtId="179" fontId="5" fillId="33" borderId="0" xfId="49" applyFont="1" applyFill="1" applyBorder="1" applyAlignment="1">
      <alignment horizontal="center" vertical="center" wrapText="1"/>
    </xf>
    <xf numFmtId="200" fontId="5" fillId="33" borderId="0" xfId="0" applyNumberFormat="1" applyFont="1" applyFill="1" applyBorder="1" applyAlignment="1">
      <alignment horizontal="center" vertical="center" wrapText="1"/>
    </xf>
    <xf numFmtId="0" fontId="27" fillId="33" borderId="0" xfId="0" applyFont="1" applyFill="1" applyBorder="1" applyAlignment="1">
      <alignment/>
    </xf>
    <xf numFmtId="0" fontId="47" fillId="34" borderId="11"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91" fontId="5" fillId="0" borderId="27" xfId="49" applyNumberFormat="1" applyFont="1" applyFill="1" applyBorder="1" applyAlignment="1">
      <alignment horizontal="center" vertical="center" wrapText="1"/>
    </xf>
    <xf numFmtId="0" fontId="5" fillId="0" borderId="10" xfId="49"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14" fontId="5" fillId="0" borderId="10" xfId="0" applyNumberFormat="1" applyFont="1" applyFill="1" applyBorder="1" applyAlignment="1">
      <alignment horizontal="center" vertical="center" wrapText="1"/>
    </xf>
    <xf numFmtId="179" fontId="5" fillId="0" borderId="10" xfId="49" applyFont="1" applyFill="1" applyBorder="1" applyAlignment="1">
      <alignment horizontal="center" vertical="center" wrapText="1"/>
    </xf>
    <xf numFmtId="200" fontId="5" fillId="0" borderId="10" xfId="0" applyNumberFormat="1" applyFont="1" applyFill="1" applyBorder="1" applyAlignment="1">
      <alignment horizontal="center" vertical="center" wrapText="1"/>
    </xf>
    <xf numFmtId="200" fontId="5" fillId="0" borderId="29"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91" fontId="5" fillId="0" borderId="10" xfId="49" applyNumberFormat="1" applyFont="1" applyFill="1" applyBorder="1" applyAlignment="1">
      <alignment horizontal="center" vertical="center" wrapText="1"/>
    </xf>
    <xf numFmtId="200" fontId="48" fillId="0" borderId="10" xfId="0" applyNumberFormat="1" applyFont="1" applyFill="1" applyBorder="1" applyAlignment="1">
      <alignment horizontal="center" vertical="center" wrapText="1"/>
    </xf>
    <xf numFmtId="179" fontId="5" fillId="0" borderId="29" xfId="49"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191" fontId="5" fillId="0" borderId="27" xfId="49" applyNumberFormat="1" applyFont="1" applyFill="1" applyBorder="1" applyAlignment="1">
      <alignment vertical="center" wrapText="1"/>
    </xf>
    <xf numFmtId="0" fontId="5" fillId="0" borderId="10" xfId="0" applyNumberFormat="1" applyFont="1" applyFill="1" applyBorder="1" applyAlignment="1">
      <alignment horizontal="justify" vertical="center" wrapText="1"/>
    </xf>
    <xf numFmtId="14" fontId="5" fillId="0" borderId="31" xfId="0" applyNumberFormat="1" applyFont="1" applyFill="1" applyBorder="1" applyAlignment="1">
      <alignment horizontal="center" vertical="center" wrapText="1"/>
    </xf>
    <xf numFmtId="201" fontId="5" fillId="0" borderId="10" xfId="52"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4" fontId="5" fillId="33" borderId="27" xfId="0" applyNumberFormat="1" applyFont="1" applyFill="1" applyBorder="1" applyAlignment="1">
      <alignment horizontal="center" vertical="center" wrapText="1"/>
    </xf>
    <xf numFmtId="179" fontId="5" fillId="0" borderId="28" xfId="49"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47" fillId="34" borderId="32" xfId="0" applyNumberFormat="1"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47" fillId="34" borderId="33" xfId="0" applyNumberFormat="1" applyFont="1" applyFill="1" applyBorder="1" applyAlignment="1">
      <alignment horizontal="center" vertical="center" wrapText="1"/>
    </xf>
    <xf numFmtId="200" fontId="5" fillId="0" borderId="34" xfId="0" applyNumberFormat="1" applyFont="1" applyFill="1" applyBorder="1" applyAlignment="1">
      <alignment horizontal="center" vertical="center" wrapText="1"/>
    </xf>
    <xf numFmtId="200" fontId="5" fillId="33" borderId="34" xfId="0" applyNumberFormat="1" applyFont="1" applyFill="1" applyBorder="1" applyAlignment="1">
      <alignment horizontal="center" vertical="center" wrapText="1"/>
    </xf>
    <xf numFmtId="14" fontId="5" fillId="0" borderId="35" xfId="0" applyNumberFormat="1" applyFont="1" applyFill="1" applyBorder="1" applyAlignment="1">
      <alignment horizontal="center" vertical="center" wrapText="1"/>
    </xf>
    <xf numFmtId="14" fontId="5" fillId="0" borderId="34" xfId="0" applyNumberFormat="1" applyFont="1" applyFill="1" applyBorder="1" applyAlignment="1">
      <alignment horizontal="center" vertical="center" wrapText="1"/>
    </xf>
    <xf numFmtId="14" fontId="48" fillId="0" borderId="34" xfId="0" applyNumberFormat="1" applyFont="1" applyFill="1" applyBorder="1" applyAlignment="1">
      <alignment horizontal="center" vertical="center" wrapText="1"/>
    </xf>
    <xf numFmtId="0" fontId="48" fillId="0" borderId="27"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30" xfId="0" applyNumberFormat="1" applyFont="1" applyFill="1" applyBorder="1" applyAlignment="1">
      <alignment horizontal="center" vertical="center" wrapText="1"/>
    </xf>
    <xf numFmtId="179" fontId="5" fillId="0" borderId="10" xfId="51" applyFont="1" applyFill="1" applyBorder="1" applyAlignment="1">
      <alignment horizontal="center" vertical="center" wrapText="1"/>
    </xf>
    <xf numFmtId="191" fontId="5" fillId="0" borderId="10" xfId="51"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200" fontId="5" fillId="0" borderId="28" xfId="0" applyNumberFormat="1" applyFont="1" applyFill="1" applyBorder="1" applyAlignment="1">
      <alignment horizontal="center" vertical="center" wrapText="1"/>
    </xf>
    <xf numFmtId="200" fontId="47" fillId="34" borderId="14" xfId="0" applyNumberFormat="1" applyFont="1" applyFill="1" applyBorder="1" applyAlignment="1">
      <alignment horizontal="center" vertical="center" wrapText="1"/>
    </xf>
    <xf numFmtId="179" fontId="47" fillId="34" borderId="23" xfId="49" applyFont="1" applyFill="1" applyBorder="1" applyAlignment="1">
      <alignment horizontal="center" vertical="center" wrapText="1"/>
    </xf>
    <xf numFmtId="1" fontId="5" fillId="0" borderId="30" xfId="0" applyNumberFormat="1" applyFont="1" applyFill="1" applyBorder="1" applyAlignment="1">
      <alignment horizontal="center" vertical="center" wrapText="1"/>
    </xf>
    <xf numFmtId="14" fontId="47" fillId="34" borderId="23" xfId="0" applyNumberFormat="1" applyFont="1" applyFill="1" applyBorder="1" applyAlignment="1">
      <alignment horizontal="center" vertical="center" wrapText="1"/>
    </xf>
    <xf numFmtId="14" fontId="47" fillId="34" borderId="24" xfId="0" applyNumberFormat="1" applyFont="1" applyFill="1" applyBorder="1" applyAlignment="1">
      <alignment horizontal="center" vertical="center" wrapText="1"/>
    </xf>
    <xf numFmtId="14" fontId="5" fillId="0" borderId="30" xfId="0" applyNumberFormat="1" applyFont="1" applyFill="1" applyBorder="1" applyAlignment="1">
      <alignment horizontal="center" vertical="center" wrapText="1"/>
    </xf>
    <xf numFmtId="179" fontId="5" fillId="0" borderId="27" xfId="49" applyFont="1" applyFill="1" applyBorder="1" applyAlignment="1">
      <alignment horizontal="center" vertical="center" wrapText="1"/>
    </xf>
    <xf numFmtId="14" fontId="47" fillId="34" borderId="14" xfId="0" applyNumberFormat="1" applyFont="1" applyFill="1" applyBorder="1" applyAlignment="1">
      <alignment horizontal="center" vertical="center" wrapText="1"/>
    </xf>
    <xf numFmtId="200" fontId="5" fillId="0" borderId="30" xfId="0" applyNumberFormat="1" applyFont="1" applyFill="1" applyBorder="1" applyAlignment="1">
      <alignment horizontal="center" vertical="center" wrapText="1"/>
    </xf>
    <xf numFmtId="14" fontId="47" fillId="34" borderId="36" xfId="0" applyNumberFormat="1" applyFont="1" applyFill="1" applyBorder="1" applyAlignment="1">
      <alignment horizontal="center" vertical="center" wrapText="1"/>
    </xf>
    <xf numFmtId="179" fontId="47" fillId="34" borderId="33" xfId="49" applyFont="1" applyFill="1" applyBorder="1" applyAlignment="1">
      <alignment horizontal="center" vertical="center" wrapText="1"/>
    </xf>
    <xf numFmtId="14" fontId="47" fillId="34" borderId="33" xfId="0" applyNumberFormat="1" applyFont="1" applyFill="1" applyBorder="1" applyAlignment="1">
      <alignment horizontal="center" vertical="center" wrapText="1"/>
    </xf>
    <xf numFmtId="14" fontId="47" fillId="34" borderId="37" xfId="0" applyNumberFormat="1" applyFont="1" applyFill="1" applyBorder="1" applyAlignment="1">
      <alignment horizontal="center" vertical="center" wrapText="1"/>
    </xf>
    <xf numFmtId="179" fontId="5" fillId="0" borderId="30" xfId="49"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14" fontId="49" fillId="34" borderId="38" xfId="0" applyNumberFormat="1" applyFont="1" applyFill="1" applyBorder="1" applyAlignment="1">
      <alignment horizontal="center" vertical="center" wrapText="1"/>
    </xf>
    <xf numFmtId="179" fontId="49" fillId="34" borderId="39" xfId="49" applyFont="1" applyFill="1" applyBorder="1" applyAlignment="1">
      <alignment horizontal="center" vertical="center" wrapText="1"/>
    </xf>
    <xf numFmtId="0" fontId="49" fillId="34" borderId="39" xfId="0" applyNumberFormat="1" applyFont="1" applyFill="1" applyBorder="1" applyAlignment="1">
      <alignment horizontal="center" vertical="center" wrapText="1"/>
    </xf>
    <xf numFmtId="14" fontId="49" fillId="34" borderId="39" xfId="0" applyNumberFormat="1" applyFont="1" applyFill="1" applyBorder="1" applyAlignment="1">
      <alignment horizontal="center" vertical="center" wrapText="1"/>
    </xf>
    <xf numFmtId="0" fontId="49" fillId="34" borderId="40" xfId="0" applyNumberFormat="1" applyFont="1" applyFill="1" applyBorder="1" applyAlignment="1">
      <alignment horizontal="center" vertical="center" wrapText="1"/>
    </xf>
    <xf numFmtId="0" fontId="47" fillId="34" borderId="14" xfId="0" applyNumberFormat="1" applyFont="1" applyFill="1" applyBorder="1" applyAlignment="1">
      <alignment horizontal="center" vertical="center" wrapText="1"/>
    </xf>
    <xf numFmtId="0" fontId="47" fillId="34" borderId="41" xfId="0" applyNumberFormat="1" applyFont="1" applyFill="1" applyBorder="1" applyAlignment="1">
      <alignment horizontal="center" vertical="center" wrapText="1"/>
    </xf>
    <xf numFmtId="0" fontId="49" fillId="34" borderId="38" xfId="0" applyNumberFormat="1" applyFont="1" applyFill="1" applyBorder="1" applyAlignment="1">
      <alignment horizontal="center" vertical="center" wrapText="1"/>
    </xf>
    <xf numFmtId="14" fontId="49" fillId="34" borderId="42" xfId="0" applyNumberFormat="1" applyFont="1" applyFill="1" applyBorder="1" applyAlignment="1">
      <alignment horizontal="center" vertical="center" wrapText="1"/>
    </xf>
    <xf numFmtId="0" fontId="49" fillId="34" borderId="43" xfId="0" applyNumberFormat="1" applyFont="1" applyFill="1" applyBorder="1" applyAlignment="1">
      <alignment horizontal="center" vertical="center" wrapText="1"/>
    </xf>
    <xf numFmtId="14" fontId="47" fillId="34" borderId="44" xfId="0" applyNumberFormat="1" applyFont="1" applyFill="1" applyBorder="1" applyAlignment="1">
      <alignment horizontal="center" vertical="center" wrapText="1"/>
    </xf>
    <xf numFmtId="14" fontId="47" fillId="34" borderId="45" xfId="0" applyNumberFormat="1" applyFont="1" applyFill="1" applyBorder="1" applyAlignment="1">
      <alignment horizontal="center" vertical="center" wrapText="1"/>
    </xf>
    <xf numFmtId="0" fontId="34" fillId="34" borderId="11" xfId="0" applyNumberFormat="1" applyFont="1" applyFill="1" applyBorder="1" applyAlignment="1">
      <alignment horizontal="center" vertical="center" wrapText="1"/>
    </xf>
    <xf numFmtId="0" fontId="34" fillId="34" borderId="12" xfId="0" applyNumberFormat="1"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14" fontId="5" fillId="0" borderId="34" xfId="0" applyNumberFormat="1" applyFont="1" applyFill="1" applyBorder="1" applyAlignment="1">
      <alignment horizontal="center" vertical="center" wrapText="1"/>
    </xf>
    <xf numFmtId="0" fontId="47" fillId="34" borderId="33" xfId="0" applyNumberFormat="1" applyFont="1" applyFill="1" applyBorder="1" applyAlignment="1">
      <alignment horizontal="center" vertical="center" wrapText="1"/>
    </xf>
    <xf numFmtId="0" fontId="47" fillId="34" borderId="46" xfId="0" applyNumberFormat="1" applyFont="1" applyFill="1" applyBorder="1" applyAlignment="1">
      <alignment horizontal="center" vertical="center" wrapText="1"/>
    </xf>
    <xf numFmtId="0" fontId="47" fillId="34" borderId="37" xfId="0" applyNumberFormat="1" applyFont="1" applyFill="1" applyBorder="1" applyAlignment="1">
      <alignment horizontal="center" vertical="center" wrapText="1"/>
    </xf>
    <xf numFmtId="0" fontId="47" fillId="34" borderId="47" xfId="0" applyNumberFormat="1" applyFont="1" applyFill="1" applyBorder="1" applyAlignment="1">
      <alignment horizontal="center" vertical="center" wrapText="1"/>
    </xf>
    <xf numFmtId="0" fontId="47" fillId="34" borderId="48" xfId="0" applyNumberFormat="1" applyFont="1" applyFill="1" applyBorder="1" applyAlignment="1">
      <alignment horizontal="center" vertical="center" wrapText="1"/>
    </xf>
    <xf numFmtId="0" fontId="47" fillId="34" borderId="49" xfId="0" applyNumberFormat="1" applyFont="1" applyFill="1" applyBorder="1" applyAlignment="1">
      <alignment horizontal="center" vertical="center" wrapText="1"/>
    </xf>
    <xf numFmtId="0" fontId="47" fillId="34" borderId="38" xfId="0" applyNumberFormat="1" applyFont="1" applyFill="1" applyBorder="1" applyAlignment="1">
      <alignment horizontal="center" vertical="center" wrapText="1"/>
    </xf>
    <xf numFmtId="0" fontId="47" fillId="34" borderId="39" xfId="0" applyNumberFormat="1" applyFont="1" applyFill="1" applyBorder="1" applyAlignment="1">
      <alignment horizontal="center" vertical="center" wrapText="1"/>
    </xf>
    <xf numFmtId="0" fontId="47" fillId="34" borderId="40" xfId="0" applyNumberFormat="1" applyFont="1" applyFill="1" applyBorder="1" applyAlignment="1">
      <alignment horizontal="center" vertical="center" wrapText="1"/>
    </xf>
    <xf numFmtId="0" fontId="47" fillId="34" borderId="12" xfId="0" applyNumberFormat="1" applyFont="1" applyFill="1" applyBorder="1" applyAlignment="1">
      <alignment horizontal="center" vertical="center" wrapText="1"/>
    </xf>
    <xf numFmtId="0" fontId="47" fillId="34" borderId="13"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628650</xdr:colOff>
      <xdr:row>0</xdr:row>
      <xdr:rowOff>847725</xdr:rowOff>
    </xdr:to>
    <xdr:pic>
      <xdr:nvPicPr>
        <xdr:cNvPr id="1" name="Imagen 3"/>
        <xdr:cNvPicPr preferRelativeResize="1">
          <a:picLocks noChangeAspect="1"/>
        </xdr:cNvPicPr>
      </xdr:nvPicPr>
      <xdr:blipFill>
        <a:blip r:embed="rId1"/>
        <a:stretch>
          <a:fillRect/>
        </a:stretch>
      </xdr:blipFill>
      <xdr:spPr>
        <a:xfrm>
          <a:off x="0" y="0"/>
          <a:ext cx="3848100" cy="847725"/>
        </a:xfrm>
        <a:prstGeom prst="rect">
          <a:avLst/>
        </a:prstGeom>
        <a:noFill/>
        <a:ln w="9525" cmpd="sng">
          <a:noFill/>
        </a:ln>
      </xdr:spPr>
    </xdr:pic>
    <xdr:clientData/>
  </xdr:twoCellAnchor>
  <xdr:twoCellAnchor editAs="oneCell">
    <xdr:from>
      <xdr:col>57</xdr:col>
      <xdr:colOff>133350</xdr:colOff>
      <xdr:row>0</xdr:row>
      <xdr:rowOff>19050</xdr:rowOff>
    </xdr:from>
    <xdr:to>
      <xdr:col>57</xdr:col>
      <xdr:colOff>790575</xdr:colOff>
      <xdr:row>0</xdr:row>
      <xdr:rowOff>857250</xdr:rowOff>
    </xdr:to>
    <xdr:pic>
      <xdr:nvPicPr>
        <xdr:cNvPr id="2" name="Imagen 4"/>
        <xdr:cNvPicPr preferRelativeResize="1">
          <a:picLocks noChangeAspect="1"/>
        </xdr:cNvPicPr>
      </xdr:nvPicPr>
      <xdr:blipFill>
        <a:blip r:embed="rId2"/>
        <a:stretch>
          <a:fillRect/>
        </a:stretch>
      </xdr:blipFill>
      <xdr:spPr>
        <a:xfrm>
          <a:off x="51739800" y="19050"/>
          <a:ext cx="6572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1"/>
  <sheetViews>
    <sheetView tabSelected="1" view="pageBreakPreview" zoomScaleSheetLayoutView="100" zoomScalePageLayoutView="0" workbookViewId="0" topLeftCell="A1">
      <pane ySplit="3" topLeftCell="A4" activePane="bottomLeft" state="frozen"/>
      <selection pane="topLeft" activeCell="J2" sqref="J2"/>
      <selection pane="bottomLeft" activeCell="E28" sqref="E28"/>
    </sheetView>
  </sheetViews>
  <sheetFormatPr defaultColWidth="11.421875" defaultRowHeight="12.75"/>
  <cols>
    <col min="1" max="1" width="4.421875" style="6" customWidth="1"/>
    <col min="2" max="2" width="18.7109375" style="25" bestFit="1" customWidth="1"/>
    <col min="3" max="3" width="14.421875" style="25" bestFit="1" customWidth="1"/>
    <col min="4" max="4" width="10.7109375" style="25" bestFit="1" customWidth="1"/>
    <col min="5" max="5" width="22.140625" style="25" customWidth="1"/>
    <col min="6" max="6" width="10.140625" style="25" bestFit="1" customWidth="1"/>
    <col min="7" max="7" width="3.00390625" style="25" bestFit="1" customWidth="1"/>
    <col min="8" max="8" width="18.00390625" style="25" bestFit="1" customWidth="1"/>
    <col min="9" max="9" width="72.7109375" style="25" customWidth="1"/>
    <col min="10" max="10" width="12.421875" style="25" bestFit="1" customWidth="1"/>
    <col min="11" max="11" width="11.7109375" style="25" bestFit="1" customWidth="1"/>
    <col min="12" max="12" width="15.00390625" style="25" bestFit="1" customWidth="1"/>
    <col min="13" max="13" width="12.57421875" style="25" bestFit="1" customWidth="1"/>
    <col min="14" max="14" width="9.8515625" style="25" bestFit="1" customWidth="1"/>
    <col min="15" max="15" width="11.57421875" style="25" bestFit="1" customWidth="1"/>
    <col min="16" max="16" width="9.00390625" style="25" customWidth="1"/>
    <col min="17" max="17" width="5.8515625" style="25" customWidth="1"/>
    <col min="18" max="18" width="12.7109375" style="25" customWidth="1"/>
    <col min="19" max="19" width="12.140625" style="25" customWidth="1"/>
    <col min="20" max="20" width="9.00390625" style="25" customWidth="1"/>
    <col min="21" max="21" width="13.57421875" style="25" customWidth="1"/>
    <col min="22" max="22" width="11.00390625" style="25" customWidth="1"/>
    <col min="23" max="23" width="10.7109375" style="25" customWidth="1"/>
    <col min="24" max="24" width="10.421875" style="25" customWidth="1"/>
    <col min="25" max="25" width="9.00390625" style="25" customWidth="1"/>
    <col min="26" max="26" width="12.28125" style="25" customWidth="1"/>
    <col min="27" max="27" width="12.140625" style="25" customWidth="1"/>
    <col min="28" max="28" width="9.00390625" style="25" customWidth="1"/>
    <col min="29" max="29" width="10.421875" style="25" customWidth="1"/>
    <col min="30" max="30" width="9.00390625" style="25" customWidth="1"/>
    <col min="31" max="31" width="11.421875" style="25" customWidth="1"/>
    <col min="32" max="32" width="11.00390625" style="25" customWidth="1"/>
    <col min="33" max="33" width="9.28125" style="25" customWidth="1"/>
    <col min="34" max="34" width="10.421875" style="25" customWidth="1"/>
    <col min="35" max="35" width="9.00390625" style="25" customWidth="1"/>
    <col min="36" max="36" width="12.28125" style="25" customWidth="1"/>
    <col min="37" max="37" width="12.140625" style="25" customWidth="1"/>
    <col min="38" max="38" width="9.00390625" style="25" customWidth="1"/>
    <col min="39" max="43" width="13.8515625" style="25" customWidth="1"/>
    <col min="44" max="44" width="15.00390625" style="25" customWidth="1"/>
    <col min="45" max="45" width="18.8515625" style="25" bestFit="1" customWidth="1"/>
    <col min="46" max="46" width="3.421875" style="25" bestFit="1" customWidth="1"/>
    <col min="47" max="47" width="3.8515625" style="25" bestFit="1" customWidth="1"/>
    <col min="48" max="48" width="4.421875" style="25" bestFit="1" customWidth="1"/>
    <col min="49" max="49" width="11.28125" style="25" bestFit="1" customWidth="1"/>
    <col min="50" max="50" width="8.7109375" style="25" bestFit="1" customWidth="1"/>
    <col min="51" max="51" width="16.140625" style="25" bestFit="1" customWidth="1"/>
    <col min="52" max="52" width="13.7109375" style="25" bestFit="1" customWidth="1"/>
    <col min="53" max="53" width="19.140625" style="25" bestFit="1" customWidth="1"/>
    <col min="54" max="54" width="38.57421875" style="25" bestFit="1" customWidth="1"/>
    <col min="55" max="55" width="30.00390625" style="25" bestFit="1" customWidth="1"/>
    <col min="56" max="56" width="16.7109375" style="25" customWidth="1"/>
    <col min="57" max="57" width="16.57421875" style="6" bestFit="1" customWidth="1"/>
    <col min="58" max="58" width="11.8515625" style="6" bestFit="1" customWidth="1"/>
    <col min="59" max="59" width="11.421875" style="6" hidden="1" customWidth="1"/>
    <col min="60" max="16384" width="11.421875" style="6" customWidth="1"/>
  </cols>
  <sheetData>
    <row r="1" spans="1:58" ht="67.5" customHeight="1" thickBot="1">
      <c r="A1" s="3" t="s">
        <v>358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58" s="7" customFormat="1" ht="30.75" customHeight="1" thickBot="1">
      <c r="A2" s="105" t="s">
        <v>403</v>
      </c>
      <c r="B2" s="106"/>
      <c r="C2" s="106"/>
      <c r="D2" s="106"/>
      <c r="E2" s="106"/>
      <c r="F2" s="106"/>
      <c r="G2" s="106"/>
      <c r="H2" s="106"/>
      <c r="I2" s="106"/>
      <c r="J2" s="118" t="s">
        <v>397</v>
      </c>
      <c r="K2" s="118"/>
      <c r="L2" s="118"/>
      <c r="M2" s="118"/>
      <c r="N2" s="118"/>
      <c r="O2" s="119"/>
      <c r="P2" s="100" t="s">
        <v>52</v>
      </c>
      <c r="Q2" s="95"/>
      <c r="R2" s="95"/>
      <c r="S2" s="97"/>
      <c r="T2" s="100" t="s">
        <v>405</v>
      </c>
      <c r="U2" s="95"/>
      <c r="V2" s="95"/>
      <c r="W2" s="95"/>
      <c r="X2" s="97"/>
      <c r="Y2" s="100" t="s">
        <v>239</v>
      </c>
      <c r="Z2" s="95"/>
      <c r="AA2" s="95"/>
      <c r="AB2" s="95"/>
      <c r="AC2" s="97"/>
      <c r="AD2" s="101" t="s">
        <v>402</v>
      </c>
      <c r="AE2" s="94"/>
      <c r="AF2" s="95"/>
      <c r="AG2" s="96"/>
      <c r="AH2" s="102"/>
      <c r="AI2" s="93" t="s">
        <v>401</v>
      </c>
      <c r="AJ2" s="94"/>
      <c r="AK2" s="95"/>
      <c r="AL2" s="96"/>
      <c r="AM2" s="97"/>
      <c r="AN2" s="93" t="s">
        <v>400</v>
      </c>
      <c r="AO2" s="94"/>
      <c r="AP2" s="95"/>
      <c r="AQ2" s="96"/>
      <c r="AR2" s="97"/>
      <c r="AS2" s="103" t="s">
        <v>376</v>
      </c>
      <c r="AT2" s="115" t="s">
        <v>33</v>
      </c>
      <c r="AU2" s="116"/>
      <c r="AV2" s="117"/>
      <c r="AW2" s="98" t="s">
        <v>34</v>
      </c>
      <c r="AX2" s="98" t="s">
        <v>76</v>
      </c>
      <c r="AY2" s="98" t="s">
        <v>21</v>
      </c>
      <c r="AZ2" s="98" t="s">
        <v>36</v>
      </c>
      <c r="BA2" s="100" t="s">
        <v>241</v>
      </c>
      <c r="BB2" s="95"/>
      <c r="BC2" s="97"/>
      <c r="BD2" s="113" t="s">
        <v>381</v>
      </c>
      <c r="BE2" s="109" t="s">
        <v>380</v>
      </c>
      <c r="BF2" s="111" t="s">
        <v>19</v>
      </c>
    </row>
    <row r="3" spans="1:58" s="7" customFormat="1" ht="57" thickBot="1">
      <c r="A3" s="33" t="s">
        <v>242</v>
      </c>
      <c r="B3" s="8" t="s">
        <v>27</v>
      </c>
      <c r="C3" s="9" t="s">
        <v>11</v>
      </c>
      <c r="D3" s="9" t="s">
        <v>74</v>
      </c>
      <c r="E3" s="9" t="s">
        <v>75</v>
      </c>
      <c r="F3" s="9" t="s">
        <v>17</v>
      </c>
      <c r="G3" s="9" t="s">
        <v>44</v>
      </c>
      <c r="H3" s="10" t="s">
        <v>20</v>
      </c>
      <c r="I3" s="11" t="s">
        <v>18</v>
      </c>
      <c r="J3" s="8" t="s">
        <v>377</v>
      </c>
      <c r="K3" s="9" t="s">
        <v>77</v>
      </c>
      <c r="L3" s="9" t="s">
        <v>374</v>
      </c>
      <c r="M3" s="9" t="s">
        <v>14</v>
      </c>
      <c r="N3" s="9" t="s">
        <v>375</v>
      </c>
      <c r="O3" s="10" t="s">
        <v>26</v>
      </c>
      <c r="P3" s="78" t="s">
        <v>50</v>
      </c>
      <c r="Q3" s="79" t="s">
        <v>13</v>
      </c>
      <c r="R3" s="20" t="s">
        <v>5</v>
      </c>
      <c r="S3" s="21" t="s">
        <v>404</v>
      </c>
      <c r="T3" s="78" t="s">
        <v>12</v>
      </c>
      <c r="U3" s="79" t="s">
        <v>13</v>
      </c>
      <c r="V3" s="21" t="s">
        <v>404</v>
      </c>
      <c r="W3" s="81" t="s">
        <v>406</v>
      </c>
      <c r="X3" s="82" t="s">
        <v>7</v>
      </c>
      <c r="Y3" s="85" t="s">
        <v>12</v>
      </c>
      <c r="Z3" s="79" t="s">
        <v>13</v>
      </c>
      <c r="AA3" s="21" t="s">
        <v>404</v>
      </c>
      <c r="AB3" s="81" t="s">
        <v>406</v>
      </c>
      <c r="AC3" s="82" t="s">
        <v>7</v>
      </c>
      <c r="AD3" s="17" t="s">
        <v>12</v>
      </c>
      <c r="AE3" s="12" t="s">
        <v>13</v>
      </c>
      <c r="AF3" s="14" t="s">
        <v>404</v>
      </c>
      <c r="AG3" s="15" t="s">
        <v>406</v>
      </c>
      <c r="AH3" s="18" t="s">
        <v>3</v>
      </c>
      <c r="AI3" s="16" t="s">
        <v>12</v>
      </c>
      <c r="AJ3" s="12" t="s">
        <v>13</v>
      </c>
      <c r="AK3" s="14" t="s">
        <v>404</v>
      </c>
      <c r="AL3" s="15" t="s">
        <v>406</v>
      </c>
      <c r="AM3" s="18" t="s">
        <v>3</v>
      </c>
      <c r="AN3" s="87" t="s">
        <v>12</v>
      </c>
      <c r="AO3" s="88" t="s">
        <v>13</v>
      </c>
      <c r="AP3" s="65" t="s">
        <v>404</v>
      </c>
      <c r="AQ3" s="89" t="s">
        <v>406</v>
      </c>
      <c r="AR3" s="90" t="s">
        <v>3</v>
      </c>
      <c r="AS3" s="104"/>
      <c r="AT3" s="19" t="s">
        <v>22</v>
      </c>
      <c r="AU3" s="13" t="s">
        <v>23</v>
      </c>
      <c r="AV3" s="14" t="s">
        <v>24</v>
      </c>
      <c r="AW3" s="99"/>
      <c r="AX3" s="99"/>
      <c r="AY3" s="99"/>
      <c r="AZ3" s="99"/>
      <c r="BA3" s="8" t="s">
        <v>27</v>
      </c>
      <c r="BB3" s="20" t="s">
        <v>240</v>
      </c>
      <c r="BC3" s="21" t="s">
        <v>32</v>
      </c>
      <c r="BD3" s="114"/>
      <c r="BE3" s="110"/>
      <c r="BF3" s="112"/>
    </row>
    <row r="4" spans="1:58" s="7" customFormat="1" ht="72.75" customHeight="1">
      <c r="A4" s="22">
        <v>1</v>
      </c>
      <c r="B4" s="34" t="s">
        <v>53</v>
      </c>
      <c r="C4" s="35" t="s">
        <v>135</v>
      </c>
      <c r="D4" s="35" t="s">
        <v>28</v>
      </c>
      <c r="E4" s="36" t="s">
        <v>9</v>
      </c>
      <c r="F4" s="37">
        <v>19480678</v>
      </c>
      <c r="G4" s="38">
        <v>0</v>
      </c>
      <c r="H4" s="36" t="s">
        <v>167</v>
      </c>
      <c r="I4" s="39" t="s">
        <v>30</v>
      </c>
      <c r="J4" s="40">
        <v>39736</v>
      </c>
      <c r="K4" s="40">
        <v>39736</v>
      </c>
      <c r="L4" s="40">
        <v>40100</v>
      </c>
      <c r="M4" s="55">
        <v>18560000</v>
      </c>
      <c r="N4" s="42" t="s">
        <v>43</v>
      </c>
      <c r="O4" s="77" t="s">
        <v>43</v>
      </c>
      <c r="P4" s="43"/>
      <c r="Q4" s="41"/>
      <c r="R4" s="36"/>
      <c r="S4" s="45"/>
      <c r="T4" s="43"/>
      <c r="U4" s="41"/>
      <c r="V4" s="36"/>
      <c r="W4" s="40"/>
      <c r="X4" s="83"/>
      <c r="Y4" s="44"/>
      <c r="Z4" s="41"/>
      <c r="AA4" s="36"/>
      <c r="AB4" s="42"/>
      <c r="AC4" s="83"/>
      <c r="AD4" s="64"/>
      <c r="AE4" s="41"/>
      <c r="AF4" s="36"/>
      <c r="AG4" s="40"/>
      <c r="AH4" s="40"/>
      <c r="AI4" s="44"/>
      <c r="AJ4" s="41"/>
      <c r="AK4" s="36"/>
      <c r="AL4" s="40"/>
      <c r="AM4" s="60"/>
      <c r="AN4" s="44"/>
      <c r="AO4" s="40"/>
      <c r="AP4" s="40"/>
      <c r="AQ4" s="40"/>
      <c r="AR4" s="83"/>
      <c r="AS4" s="66" t="s">
        <v>354</v>
      </c>
      <c r="AT4" s="34">
        <v>14</v>
      </c>
      <c r="AU4" s="36">
        <v>10</v>
      </c>
      <c r="AV4" s="45">
        <v>2019</v>
      </c>
      <c r="AW4" s="36" t="s">
        <v>2</v>
      </c>
      <c r="AX4" s="46"/>
      <c r="AY4" s="55">
        <v>18560000</v>
      </c>
      <c r="AZ4" s="41" t="s">
        <v>37</v>
      </c>
      <c r="BA4" s="35" t="s">
        <v>313</v>
      </c>
      <c r="BB4" s="36" t="s">
        <v>71</v>
      </c>
      <c r="BC4" s="58" t="s">
        <v>72</v>
      </c>
      <c r="BD4" s="34" t="s">
        <v>29</v>
      </c>
      <c r="BE4" s="36" t="s">
        <v>4</v>
      </c>
      <c r="BF4" s="36" t="s">
        <v>10</v>
      </c>
    </row>
    <row r="5" spans="1:58" s="7" customFormat="1" ht="79.5" thickBot="1">
      <c r="A5" s="23">
        <v>2</v>
      </c>
      <c r="B5" s="34" t="s">
        <v>288</v>
      </c>
      <c r="C5" s="35" t="s">
        <v>135</v>
      </c>
      <c r="D5" s="35" t="s">
        <v>35</v>
      </c>
      <c r="E5" s="36" t="s">
        <v>39</v>
      </c>
      <c r="F5" s="37">
        <v>860024151</v>
      </c>
      <c r="G5" s="38">
        <v>8</v>
      </c>
      <c r="H5" s="36" t="s">
        <v>167</v>
      </c>
      <c r="I5" s="39" t="s">
        <v>40</v>
      </c>
      <c r="J5" s="40">
        <v>40878</v>
      </c>
      <c r="K5" s="42">
        <v>40883</v>
      </c>
      <c r="L5" s="40">
        <v>41248</v>
      </c>
      <c r="M5" s="55">
        <v>3905408</v>
      </c>
      <c r="N5" s="42">
        <v>40883</v>
      </c>
      <c r="O5" s="77">
        <v>41334</v>
      </c>
      <c r="P5" s="43"/>
      <c r="Q5" s="41"/>
      <c r="R5" s="36"/>
      <c r="S5" s="45"/>
      <c r="T5" s="43"/>
      <c r="U5" s="41"/>
      <c r="V5" s="36"/>
      <c r="W5" s="40"/>
      <c r="X5" s="83"/>
      <c r="Y5" s="44"/>
      <c r="Z5" s="41"/>
      <c r="AA5" s="36"/>
      <c r="AB5" s="42"/>
      <c r="AC5" s="83"/>
      <c r="AD5" s="64"/>
      <c r="AE5" s="41"/>
      <c r="AF5" s="36"/>
      <c r="AG5" s="40"/>
      <c r="AH5" s="40"/>
      <c r="AI5" s="44"/>
      <c r="AJ5" s="41"/>
      <c r="AK5" s="36"/>
      <c r="AL5" s="40"/>
      <c r="AM5" s="60"/>
      <c r="AN5" s="44"/>
      <c r="AO5" s="40"/>
      <c r="AP5" s="40"/>
      <c r="AQ5" s="40"/>
      <c r="AR5" s="83"/>
      <c r="AS5" s="66" t="s">
        <v>355</v>
      </c>
      <c r="AT5" s="34">
        <v>5</v>
      </c>
      <c r="AU5" s="36">
        <v>12</v>
      </c>
      <c r="AV5" s="45">
        <v>2019</v>
      </c>
      <c r="AW5" s="36" t="s">
        <v>2</v>
      </c>
      <c r="AX5" s="46"/>
      <c r="AY5" s="55">
        <v>3905408</v>
      </c>
      <c r="AZ5" s="59" t="s">
        <v>38</v>
      </c>
      <c r="BA5" s="36" t="s">
        <v>314</v>
      </c>
      <c r="BB5" s="36" t="s">
        <v>271</v>
      </c>
      <c r="BC5" s="58" t="s">
        <v>353</v>
      </c>
      <c r="BD5" s="34" t="s">
        <v>41</v>
      </c>
      <c r="BE5" s="36" t="s">
        <v>4</v>
      </c>
      <c r="BF5" s="36" t="s">
        <v>10</v>
      </c>
    </row>
    <row r="6" spans="1:58" s="7" customFormat="1" ht="26.25" customHeight="1">
      <c r="A6" s="22">
        <v>3</v>
      </c>
      <c r="B6" s="34" t="s">
        <v>68</v>
      </c>
      <c r="C6" s="35" t="s">
        <v>135</v>
      </c>
      <c r="D6" s="35" t="s">
        <v>45</v>
      </c>
      <c r="E6" s="36" t="s">
        <v>0</v>
      </c>
      <c r="F6" s="37">
        <v>830077975</v>
      </c>
      <c r="G6" s="47">
        <v>8</v>
      </c>
      <c r="H6" s="36" t="s">
        <v>167</v>
      </c>
      <c r="I6" s="39" t="s">
        <v>46</v>
      </c>
      <c r="J6" s="40">
        <v>41215</v>
      </c>
      <c r="K6" s="42">
        <v>41226</v>
      </c>
      <c r="L6" s="40">
        <v>42320</v>
      </c>
      <c r="M6" s="55">
        <v>290471410</v>
      </c>
      <c r="N6" s="42">
        <v>41226</v>
      </c>
      <c r="O6" s="77">
        <v>42413</v>
      </c>
      <c r="P6" s="43"/>
      <c r="Q6" s="41"/>
      <c r="R6" s="36"/>
      <c r="S6" s="45"/>
      <c r="T6" s="43">
        <v>42320</v>
      </c>
      <c r="U6" s="41">
        <v>56157811</v>
      </c>
      <c r="V6" s="36">
        <v>183</v>
      </c>
      <c r="W6" s="40">
        <v>42361</v>
      </c>
      <c r="X6" s="83">
        <v>42595</v>
      </c>
      <c r="Y6" s="44">
        <v>42502</v>
      </c>
      <c r="Z6" s="41">
        <v>24205953</v>
      </c>
      <c r="AA6" s="36">
        <v>92</v>
      </c>
      <c r="AB6" s="48">
        <v>42559</v>
      </c>
      <c r="AC6" s="86">
        <v>42687</v>
      </c>
      <c r="AD6" s="64">
        <v>42594</v>
      </c>
      <c r="AE6" s="41">
        <v>24205953</v>
      </c>
      <c r="AF6" s="36">
        <v>92</v>
      </c>
      <c r="AG6" s="40">
        <v>42670</v>
      </c>
      <c r="AH6" s="40">
        <v>42779</v>
      </c>
      <c r="AI6" s="44">
        <v>42685</v>
      </c>
      <c r="AJ6" s="41">
        <v>495231840</v>
      </c>
      <c r="AK6" s="36">
        <v>1095</v>
      </c>
      <c r="AL6" s="40">
        <v>42732</v>
      </c>
      <c r="AM6" s="60">
        <v>43872</v>
      </c>
      <c r="AN6" s="44"/>
      <c r="AO6" s="40"/>
      <c r="AP6" s="40"/>
      <c r="AQ6" s="40"/>
      <c r="AR6" s="83"/>
      <c r="AS6" s="66">
        <v>43782</v>
      </c>
      <c r="AT6" s="34">
        <v>13</v>
      </c>
      <c r="AU6" s="36">
        <v>11</v>
      </c>
      <c r="AV6" s="45">
        <v>2019</v>
      </c>
      <c r="AW6" s="36" t="s">
        <v>8</v>
      </c>
      <c r="AX6" s="46">
        <v>2556</v>
      </c>
      <c r="AY6" s="55">
        <v>890272967</v>
      </c>
      <c r="AZ6" s="41" t="s">
        <v>38</v>
      </c>
      <c r="BA6" s="35" t="s">
        <v>315</v>
      </c>
      <c r="BB6" s="36" t="s">
        <v>69</v>
      </c>
      <c r="BC6" s="58" t="s">
        <v>63</v>
      </c>
      <c r="BD6" s="34" t="s">
        <v>47</v>
      </c>
      <c r="BE6" s="36" t="s">
        <v>4</v>
      </c>
      <c r="BF6" s="36" t="s">
        <v>10</v>
      </c>
    </row>
    <row r="7" spans="1:58" s="7" customFormat="1" ht="57" thickBot="1">
      <c r="A7" s="23">
        <v>4</v>
      </c>
      <c r="B7" s="34" t="s">
        <v>68</v>
      </c>
      <c r="C7" s="35" t="s">
        <v>135</v>
      </c>
      <c r="D7" s="35" t="s">
        <v>54</v>
      </c>
      <c r="E7" s="36" t="s">
        <v>55</v>
      </c>
      <c r="F7" s="37">
        <v>830070527</v>
      </c>
      <c r="G7" s="47">
        <v>1</v>
      </c>
      <c r="H7" s="36" t="s">
        <v>57</v>
      </c>
      <c r="I7" s="39" t="s">
        <v>56</v>
      </c>
      <c r="J7" s="40">
        <v>41862</v>
      </c>
      <c r="K7" s="40">
        <v>41862</v>
      </c>
      <c r="L7" s="40" t="s">
        <v>6</v>
      </c>
      <c r="M7" s="55">
        <v>0</v>
      </c>
      <c r="N7" s="42" t="s">
        <v>43</v>
      </c>
      <c r="O7" s="77" t="s">
        <v>43</v>
      </c>
      <c r="P7" s="43"/>
      <c r="Q7" s="41"/>
      <c r="R7" s="36"/>
      <c r="S7" s="45"/>
      <c r="T7" s="43"/>
      <c r="U7" s="41"/>
      <c r="V7" s="36"/>
      <c r="W7" s="40"/>
      <c r="X7" s="83"/>
      <c r="Y7" s="44"/>
      <c r="Z7" s="41"/>
      <c r="AA7" s="36"/>
      <c r="AB7" s="42"/>
      <c r="AC7" s="83"/>
      <c r="AD7" s="84"/>
      <c r="AE7" s="36"/>
      <c r="AF7" s="40"/>
      <c r="AG7" s="40"/>
      <c r="AH7" s="41"/>
      <c r="AI7" s="49"/>
      <c r="AJ7" s="36"/>
      <c r="AK7" s="40"/>
      <c r="AL7" s="40"/>
      <c r="AM7" s="59"/>
      <c r="AN7" s="49"/>
      <c r="AO7" s="41"/>
      <c r="AP7" s="41"/>
      <c r="AQ7" s="41"/>
      <c r="AR7" s="91"/>
      <c r="AS7" s="66" t="s">
        <v>6</v>
      </c>
      <c r="AT7" s="34"/>
      <c r="AU7" s="36"/>
      <c r="AV7" s="45"/>
      <c r="AW7" s="36" t="s">
        <v>2</v>
      </c>
      <c r="AX7" s="42" t="s">
        <v>6</v>
      </c>
      <c r="AY7" s="55">
        <v>0</v>
      </c>
      <c r="AZ7" s="41" t="s">
        <v>38</v>
      </c>
      <c r="BA7" s="35"/>
      <c r="BB7" s="36"/>
      <c r="BC7" s="58"/>
      <c r="BD7" s="34"/>
      <c r="BE7" s="36"/>
      <c r="BF7" s="36"/>
    </row>
    <row r="8" spans="1:58" s="7" customFormat="1" ht="45">
      <c r="A8" s="22">
        <v>5</v>
      </c>
      <c r="B8" s="34" t="s">
        <v>68</v>
      </c>
      <c r="C8" s="35" t="s">
        <v>135</v>
      </c>
      <c r="D8" s="35" t="s">
        <v>58</v>
      </c>
      <c r="E8" s="36" t="s">
        <v>59</v>
      </c>
      <c r="F8" s="37">
        <v>800250721</v>
      </c>
      <c r="G8" s="47">
        <v>6</v>
      </c>
      <c r="H8" s="36" t="s">
        <v>25</v>
      </c>
      <c r="I8" s="39" t="s">
        <v>60</v>
      </c>
      <c r="J8" s="40">
        <v>41927</v>
      </c>
      <c r="K8" s="40">
        <v>41944</v>
      </c>
      <c r="L8" s="40">
        <v>43039</v>
      </c>
      <c r="M8" s="55">
        <v>884124576</v>
      </c>
      <c r="N8" s="42">
        <v>41929</v>
      </c>
      <c r="O8" s="77">
        <v>43120</v>
      </c>
      <c r="P8" s="43"/>
      <c r="Q8" s="41"/>
      <c r="R8" s="36"/>
      <c r="S8" s="45"/>
      <c r="T8" s="43">
        <v>42128</v>
      </c>
      <c r="U8" s="41">
        <v>1415580000</v>
      </c>
      <c r="V8" s="36">
        <v>0</v>
      </c>
      <c r="W8" s="40">
        <v>42181</v>
      </c>
      <c r="X8" s="83">
        <v>43120</v>
      </c>
      <c r="Y8" s="44">
        <v>43039</v>
      </c>
      <c r="Z8" s="41">
        <v>996000000</v>
      </c>
      <c r="AA8" s="36">
        <v>457</v>
      </c>
      <c r="AB8" s="42">
        <v>43040</v>
      </c>
      <c r="AC8" s="83">
        <v>43570</v>
      </c>
      <c r="AD8" s="64"/>
      <c r="AE8" s="41"/>
      <c r="AF8" s="36"/>
      <c r="AG8" s="40"/>
      <c r="AH8" s="40"/>
      <c r="AI8" s="44"/>
      <c r="AJ8" s="41"/>
      <c r="AK8" s="36"/>
      <c r="AL8" s="40"/>
      <c r="AM8" s="60"/>
      <c r="AN8" s="44"/>
      <c r="AO8" s="40"/>
      <c r="AP8" s="40"/>
      <c r="AQ8" s="40"/>
      <c r="AR8" s="83"/>
      <c r="AS8" s="67">
        <v>43496</v>
      </c>
      <c r="AT8" s="50">
        <v>31</v>
      </c>
      <c r="AU8" s="1">
        <v>1</v>
      </c>
      <c r="AV8" s="51">
        <v>2019</v>
      </c>
      <c r="AW8" s="1" t="s">
        <v>8</v>
      </c>
      <c r="AX8" s="46">
        <v>1552</v>
      </c>
      <c r="AY8" s="55">
        <v>3295704576</v>
      </c>
      <c r="AZ8" s="41" t="s">
        <v>38</v>
      </c>
      <c r="BA8" s="35" t="s">
        <v>316</v>
      </c>
      <c r="BB8" s="36" t="s">
        <v>340</v>
      </c>
      <c r="BC8" s="58" t="s">
        <v>110</v>
      </c>
      <c r="BD8" s="34" t="s">
        <v>61</v>
      </c>
      <c r="BE8" s="36" t="s">
        <v>86</v>
      </c>
      <c r="BF8" s="36" t="s">
        <v>10</v>
      </c>
    </row>
    <row r="9" spans="1:58" s="7" customFormat="1" ht="90.75" thickBot="1">
      <c r="A9" s="23">
        <v>6</v>
      </c>
      <c r="B9" s="34" t="s">
        <v>68</v>
      </c>
      <c r="C9" s="35" t="s">
        <v>135</v>
      </c>
      <c r="D9" s="35" t="s">
        <v>62</v>
      </c>
      <c r="E9" s="36" t="s">
        <v>31</v>
      </c>
      <c r="F9" s="37">
        <v>899999115</v>
      </c>
      <c r="G9" s="47">
        <v>8</v>
      </c>
      <c r="H9" s="36" t="s">
        <v>167</v>
      </c>
      <c r="I9" s="39" t="s">
        <v>420</v>
      </c>
      <c r="J9" s="40">
        <v>41957</v>
      </c>
      <c r="K9" s="40">
        <v>42006</v>
      </c>
      <c r="L9" s="40">
        <v>43132</v>
      </c>
      <c r="M9" s="55">
        <v>474628436</v>
      </c>
      <c r="N9" s="42">
        <v>41975</v>
      </c>
      <c r="O9" s="77">
        <v>43230</v>
      </c>
      <c r="P9" s="43"/>
      <c r="Q9" s="41"/>
      <c r="R9" s="36"/>
      <c r="S9" s="45"/>
      <c r="T9" s="43">
        <v>43131</v>
      </c>
      <c r="U9" s="41">
        <v>105910000</v>
      </c>
      <c r="V9" s="36">
        <v>242</v>
      </c>
      <c r="W9" s="40">
        <v>43138</v>
      </c>
      <c r="X9" s="83">
        <v>43473</v>
      </c>
      <c r="Y9" s="44">
        <v>43370</v>
      </c>
      <c r="Z9" s="41">
        <v>79968000</v>
      </c>
      <c r="AA9" s="36">
        <v>182</v>
      </c>
      <c r="AB9" s="42"/>
      <c r="AC9" s="86"/>
      <c r="AD9" s="64"/>
      <c r="AE9" s="41"/>
      <c r="AF9" s="36"/>
      <c r="AG9" s="40"/>
      <c r="AH9" s="40"/>
      <c r="AI9" s="44"/>
      <c r="AJ9" s="41"/>
      <c r="AK9" s="36"/>
      <c r="AL9" s="40"/>
      <c r="AM9" s="60"/>
      <c r="AN9" s="44"/>
      <c r="AO9" s="40"/>
      <c r="AP9" s="40"/>
      <c r="AQ9" s="40"/>
      <c r="AR9" s="83"/>
      <c r="AS9" s="67">
        <v>43556</v>
      </c>
      <c r="AT9" s="50">
        <v>1</v>
      </c>
      <c r="AU9" s="1">
        <v>4</v>
      </c>
      <c r="AV9" s="51">
        <v>2019</v>
      </c>
      <c r="AW9" s="1" t="s">
        <v>8</v>
      </c>
      <c r="AX9" s="46">
        <v>1550</v>
      </c>
      <c r="AY9" s="55">
        <v>660506436</v>
      </c>
      <c r="AZ9" s="41" t="s">
        <v>38</v>
      </c>
      <c r="BA9" s="35" t="s">
        <v>316</v>
      </c>
      <c r="BB9" s="36" t="s">
        <v>340</v>
      </c>
      <c r="BC9" s="58" t="s">
        <v>110</v>
      </c>
      <c r="BD9" s="34" t="s">
        <v>84</v>
      </c>
      <c r="BE9" s="36" t="s">
        <v>85</v>
      </c>
      <c r="BF9" s="36" t="s">
        <v>10</v>
      </c>
    </row>
    <row r="10" spans="1:58" s="7" customFormat="1" ht="90">
      <c r="A10" s="22">
        <v>7</v>
      </c>
      <c r="B10" s="34" t="s">
        <v>53</v>
      </c>
      <c r="C10" s="35" t="s">
        <v>135</v>
      </c>
      <c r="D10" s="35" t="s">
        <v>95</v>
      </c>
      <c r="E10" s="36" t="s">
        <v>98</v>
      </c>
      <c r="F10" s="37">
        <v>79157086</v>
      </c>
      <c r="G10" s="47"/>
      <c r="H10" s="36" t="s">
        <v>167</v>
      </c>
      <c r="I10" s="39" t="s">
        <v>106</v>
      </c>
      <c r="J10" s="40">
        <v>41984</v>
      </c>
      <c r="K10" s="42">
        <v>41997</v>
      </c>
      <c r="L10" s="40">
        <v>42361</v>
      </c>
      <c r="M10" s="55">
        <v>174000000</v>
      </c>
      <c r="N10" s="42">
        <v>41997</v>
      </c>
      <c r="O10" s="77">
        <v>42459</v>
      </c>
      <c r="P10" s="43">
        <v>42152</v>
      </c>
      <c r="Q10" s="41">
        <v>0</v>
      </c>
      <c r="R10" s="36">
        <v>9</v>
      </c>
      <c r="S10" s="45">
        <v>0</v>
      </c>
      <c r="T10" s="43">
        <v>42366</v>
      </c>
      <c r="U10" s="41">
        <v>0</v>
      </c>
      <c r="V10" s="36">
        <v>374</v>
      </c>
      <c r="W10" s="40">
        <v>42409</v>
      </c>
      <c r="X10" s="83">
        <v>42825</v>
      </c>
      <c r="Y10" s="44">
        <v>42745</v>
      </c>
      <c r="Z10" s="41">
        <v>0</v>
      </c>
      <c r="AA10" s="36">
        <v>365</v>
      </c>
      <c r="AB10" s="42">
        <v>43018</v>
      </c>
      <c r="AC10" s="83">
        <v>43372</v>
      </c>
      <c r="AD10" s="64">
        <v>42801</v>
      </c>
      <c r="AE10" s="41">
        <v>0</v>
      </c>
      <c r="AF10" s="36">
        <v>0</v>
      </c>
      <c r="AG10" s="40" t="s">
        <v>129</v>
      </c>
      <c r="AH10" s="40" t="s">
        <v>43</v>
      </c>
      <c r="AI10" s="44">
        <v>43137</v>
      </c>
      <c r="AJ10" s="41">
        <v>0</v>
      </c>
      <c r="AK10" s="36">
        <v>365</v>
      </c>
      <c r="AL10" s="40">
        <v>43145</v>
      </c>
      <c r="AM10" s="60">
        <v>43555</v>
      </c>
      <c r="AN10" s="44"/>
      <c r="AO10" s="41"/>
      <c r="AP10" s="36"/>
      <c r="AQ10" s="40"/>
      <c r="AR10" s="83"/>
      <c r="AS10" s="66">
        <v>43465</v>
      </c>
      <c r="AT10" s="34">
        <v>31</v>
      </c>
      <c r="AU10" s="36">
        <v>12</v>
      </c>
      <c r="AV10" s="45">
        <v>2018</v>
      </c>
      <c r="AW10" s="36" t="s">
        <v>8</v>
      </c>
      <c r="AX10" s="46">
        <v>1468</v>
      </c>
      <c r="AY10" s="55">
        <v>174000000</v>
      </c>
      <c r="AZ10" s="41" t="s">
        <v>37</v>
      </c>
      <c r="BA10" s="35" t="s">
        <v>64</v>
      </c>
      <c r="BB10" s="36" t="s">
        <v>130</v>
      </c>
      <c r="BC10" s="61" t="s">
        <v>414</v>
      </c>
      <c r="BD10" s="34" t="s">
        <v>113</v>
      </c>
      <c r="BE10" s="36" t="s">
        <v>1</v>
      </c>
      <c r="BF10" s="36" t="s">
        <v>10</v>
      </c>
    </row>
    <row r="11" spans="1:58" s="7" customFormat="1" ht="45">
      <c r="A11" s="62"/>
      <c r="B11" s="34" t="s">
        <v>68</v>
      </c>
      <c r="C11" s="35" t="s">
        <v>135</v>
      </c>
      <c r="D11" s="36" t="s">
        <v>356</v>
      </c>
      <c r="E11" s="57" t="s">
        <v>415</v>
      </c>
      <c r="F11" s="39"/>
      <c r="G11" s="47"/>
      <c r="H11" s="36"/>
      <c r="I11" s="39" t="s">
        <v>357</v>
      </c>
      <c r="J11" s="40"/>
      <c r="K11" s="42"/>
      <c r="L11" s="40"/>
      <c r="M11" s="55"/>
      <c r="N11" s="42"/>
      <c r="O11" s="77"/>
      <c r="P11" s="43"/>
      <c r="Q11" s="41"/>
      <c r="R11" s="36"/>
      <c r="S11" s="45"/>
      <c r="T11" s="43"/>
      <c r="U11" s="41"/>
      <c r="V11" s="36"/>
      <c r="W11" s="40"/>
      <c r="X11" s="83"/>
      <c r="Y11" s="44"/>
      <c r="Z11" s="41"/>
      <c r="AA11" s="36"/>
      <c r="AB11" s="42"/>
      <c r="AC11" s="83"/>
      <c r="AD11" s="64"/>
      <c r="AE11" s="41"/>
      <c r="AF11" s="36"/>
      <c r="AG11" s="40"/>
      <c r="AH11" s="40"/>
      <c r="AI11" s="44"/>
      <c r="AJ11" s="41"/>
      <c r="AK11" s="36"/>
      <c r="AL11" s="40"/>
      <c r="AM11" s="60"/>
      <c r="AN11" s="44"/>
      <c r="AO11" s="40"/>
      <c r="AP11" s="40"/>
      <c r="AQ11" s="40"/>
      <c r="AR11" s="83"/>
      <c r="AS11" s="66"/>
      <c r="AT11" s="34"/>
      <c r="AU11" s="36"/>
      <c r="AV11" s="45"/>
      <c r="AW11" s="36"/>
      <c r="AX11" s="46"/>
      <c r="AY11" s="55"/>
      <c r="AZ11" s="41"/>
      <c r="BA11" s="35"/>
      <c r="BB11" s="36"/>
      <c r="BC11" s="58"/>
      <c r="BD11" s="34"/>
      <c r="BE11" s="36"/>
      <c r="BF11" s="36"/>
    </row>
    <row r="12" spans="1:58" s="7" customFormat="1" ht="113.25" thickBot="1">
      <c r="A12" s="23">
        <v>8</v>
      </c>
      <c r="B12" s="34" t="s">
        <v>68</v>
      </c>
      <c r="C12" s="35" t="s">
        <v>135</v>
      </c>
      <c r="D12" s="36" t="s">
        <v>78</v>
      </c>
      <c r="E12" s="36" t="s">
        <v>51</v>
      </c>
      <c r="F12" s="47">
        <v>830124904</v>
      </c>
      <c r="G12" s="47">
        <v>7</v>
      </c>
      <c r="H12" s="36" t="s">
        <v>167</v>
      </c>
      <c r="I12" s="39" t="s">
        <v>80</v>
      </c>
      <c r="J12" s="40">
        <v>42408</v>
      </c>
      <c r="K12" s="40">
        <v>42419</v>
      </c>
      <c r="L12" s="42">
        <v>42784</v>
      </c>
      <c r="M12" s="55">
        <v>67331040</v>
      </c>
      <c r="N12" s="42">
        <v>42419</v>
      </c>
      <c r="O12" s="77">
        <v>42863</v>
      </c>
      <c r="P12" s="43"/>
      <c r="Q12" s="41"/>
      <c r="R12" s="36"/>
      <c r="S12" s="45"/>
      <c r="T12" s="43">
        <v>42783</v>
      </c>
      <c r="U12" s="41">
        <v>73336917</v>
      </c>
      <c r="V12" s="36">
        <v>365</v>
      </c>
      <c r="W12" s="40">
        <v>42808</v>
      </c>
      <c r="X12" s="83">
        <v>43228</v>
      </c>
      <c r="Y12" s="44">
        <v>43147</v>
      </c>
      <c r="Z12" s="41">
        <v>76340880</v>
      </c>
      <c r="AA12" s="36">
        <v>365</v>
      </c>
      <c r="AB12" s="42">
        <v>43147</v>
      </c>
      <c r="AC12" s="83">
        <v>43604</v>
      </c>
      <c r="AD12" s="64"/>
      <c r="AE12" s="41"/>
      <c r="AF12" s="36"/>
      <c r="AG12" s="40"/>
      <c r="AH12" s="40"/>
      <c r="AI12" s="44"/>
      <c r="AJ12" s="41"/>
      <c r="AK12" s="36"/>
      <c r="AL12" s="40"/>
      <c r="AM12" s="60"/>
      <c r="AN12" s="44"/>
      <c r="AO12" s="40"/>
      <c r="AP12" s="40"/>
      <c r="AQ12" s="40"/>
      <c r="AR12" s="83"/>
      <c r="AS12" s="66">
        <v>43514</v>
      </c>
      <c r="AT12" s="34">
        <v>18</v>
      </c>
      <c r="AU12" s="36">
        <v>2</v>
      </c>
      <c r="AV12" s="45">
        <v>2019</v>
      </c>
      <c r="AW12" s="36" t="s">
        <v>8</v>
      </c>
      <c r="AX12" s="46">
        <v>1095</v>
      </c>
      <c r="AY12" s="55">
        <v>217008837</v>
      </c>
      <c r="AZ12" s="41" t="s">
        <v>38</v>
      </c>
      <c r="BA12" s="35" t="s">
        <v>317</v>
      </c>
      <c r="BB12" s="36" t="s">
        <v>70</v>
      </c>
      <c r="BC12" s="1" t="s">
        <v>73</v>
      </c>
      <c r="BD12" s="34" t="s">
        <v>81</v>
      </c>
      <c r="BE12" s="36" t="s">
        <v>48</v>
      </c>
      <c r="BF12" s="36" t="s">
        <v>10</v>
      </c>
    </row>
    <row r="13" spans="1:58" s="7" customFormat="1" ht="112.5">
      <c r="A13" s="22">
        <v>9</v>
      </c>
      <c r="B13" s="34" t="s">
        <v>289</v>
      </c>
      <c r="C13" s="35" t="s">
        <v>134</v>
      </c>
      <c r="D13" s="36" t="s">
        <v>79</v>
      </c>
      <c r="E13" s="36" t="s">
        <v>42</v>
      </c>
      <c r="F13" s="47">
        <v>890931549</v>
      </c>
      <c r="G13" s="47">
        <v>5</v>
      </c>
      <c r="H13" s="36" t="s">
        <v>25</v>
      </c>
      <c r="I13" s="39" t="s">
        <v>421</v>
      </c>
      <c r="J13" s="40">
        <v>42426</v>
      </c>
      <c r="K13" s="42">
        <v>42462</v>
      </c>
      <c r="L13" s="40">
        <v>43191</v>
      </c>
      <c r="M13" s="55">
        <v>226075128</v>
      </c>
      <c r="N13" s="42" t="s">
        <v>43</v>
      </c>
      <c r="O13" s="77" t="s">
        <v>43</v>
      </c>
      <c r="P13" s="43"/>
      <c r="Q13" s="41"/>
      <c r="R13" s="36"/>
      <c r="S13" s="45"/>
      <c r="T13" s="43">
        <v>43126</v>
      </c>
      <c r="U13" s="41">
        <v>334373405</v>
      </c>
      <c r="V13" s="36">
        <v>731</v>
      </c>
      <c r="W13" s="40" t="s">
        <v>43</v>
      </c>
      <c r="X13" s="83" t="s">
        <v>43</v>
      </c>
      <c r="Y13" s="44"/>
      <c r="Z13" s="41"/>
      <c r="AA13" s="36"/>
      <c r="AB13" s="42"/>
      <c r="AC13" s="83"/>
      <c r="AD13" s="64"/>
      <c r="AE13" s="41"/>
      <c r="AF13" s="36"/>
      <c r="AG13" s="40"/>
      <c r="AH13" s="40"/>
      <c r="AI13" s="44"/>
      <c r="AJ13" s="41"/>
      <c r="AK13" s="36"/>
      <c r="AL13" s="40"/>
      <c r="AM13" s="60"/>
      <c r="AN13" s="44"/>
      <c r="AO13" s="40"/>
      <c r="AP13" s="40"/>
      <c r="AQ13" s="40"/>
      <c r="AR13" s="83"/>
      <c r="AS13" s="67">
        <v>43922</v>
      </c>
      <c r="AT13" s="34">
        <v>1</v>
      </c>
      <c r="AU13" s="36">
        <v>4</v>
      </c>
      <c r="AV13" s="45">
        <v>2020</v>
      </c>
      <c r="AW13" s="36" t="s">
        <v>8</v>
      </c>
      <c r="AX13" s="46">
        <v>1460</v>
      </c>
      <c r="AY13" s="55">
        <v>560448533</v>
      </c>
      <c r="AZ13" s="41" t="s">
        <v>38</v>
      </c>
      <c r="BA13" s="35" t="s">
        <v>318</v>
      </c>
      <c r="BB13" s="36" t="s">
        <v>83</v>
      </c>
      <c r="BC13" s="1" t="s">
        <v>192</v>
      </c>
      <c r="BD13" s="34" t="s">
        <v>82</v>
      </c>
      <c r="BE13" s="36" t="s">
        <v>48</v>
      </c>
      <c r="BF13" s="36" t="s">
        <v>10</v>
      </c>
    </row>
    <row r="14" spans="1:58" s="7" customFormat="1" ht="113.25" thickBot="1">
      <c r="A14" s="23">
        <v>10</v>
      </c>
      <c r="B14" s="34" t="s">
        <v>68</v>
      </c>
      <c r="C14" s="35" t="s">
        <v>135</v>
      </c>
      <c r="D14" s="36" t="s">
        <v>87</v>
      </c>
      <c r="E14" s="36" t="s">
        <v>92</v>
      </c>
      <c r="F14" s="47">
        <v>860023380</v>
      </c>
      <c r="G14" s="47">
        <v>3</v>
      </c>
      <c r="H14" s="36" t="s">
        <v>167</v>
      </c>
      <c r="I14" s="39" t="s">
        <v>88</v>
      </c>
      <c r="J14" s="40">
        <v>42492</v>
      </c>
      <c r="K14" s="42">
        <v>42508</v>
      </c>
      <c r="L14" s="40">
        <v>42872</v>
      </c>
      <c r="M14" s="55">
        <v>267000000</v>
      </c>
      <c r="N14" s="42">
        <v>42508</v>
      </c>
      <c r="O14" s="77">
        <v>42953</v>
      </c>
      <c r="P14" s="43"/>
      <c r="Q14" s="41"/>
      <c r="R14" s="36"/>
      <c r="S14" s="45"/>
      <c r="T14" s="43">
        <v>42860</v>
      </c>
      <c r="U14" s="41">
        <v>289654839.32</v>
      </c>
      <c r="V14" s="36">
        <v>365</v>
      </c>
      <c r="W14" s="40">
        <v>42885</v>
      </c>
      <c r="X14" s="83">
        <v>43318</v>
      </c>
      <c r="Y14" s="44">
        <v>43229</v>
      </c>
      <c r="Z14" s="41">
        <v>301501717</v>
      </c>
      <c r="AA14" s="36">
        <v>365</v>
      </c>
      <c r="AB14" s="42">
        <v>43229</v>
      </c>
      <c r="AC14" s="83">
        <v>43683</v>
      </c>
      <c r="AD14" s="64"/>
      <c r="AE14" s="41"/>
      <c r="AF14" s="36"/>
      <c r="AG14" s="40"/>
      <c r="AH14" s="40"/>
      <c r="AI14" s="44"/>
      <c r="AJ14" s="41"/>
      <c r="AK14" s="36"/>
      <c r="AL14" s="40"/>
      <c r="AM14" s="60"/>
      <c r="AN14" s="44"/>
      <c r="AO14" s="40"/>
      <c r="AP14" s="40"/>
      <c r="AQ14" s="40"/>
      <c r="AR14" s="83"/>
      <c r="AS14" s="67">
        <v>43602</v>
      </c>
      <c r="AT14" s="34">
        <v>17</v>
      </c>
      <c r="AU14" s="36">
        <v>5</v>
      </c>
      <c r="AV14" s="45">
        <v>2019</v>
      </c>
      <c r="AW14" s="36" t="s">
        <v>8</v>
      </c>
      <c r="AX14" s="46">
        <v>1094</v>
      </c>
      <c r="AY14" s="55">
        <v>858156556.3199999</v>
      </c>
      <c r="AZ14" s="41" t="s">
        <v>38</v>
      </c>
      <c r="BA14" s="35" t="s">
        <v>317</v>
      </c>
      <c r="BB14" s="36" t="s">
        <v>70</v>
      </c>
      <c r="BC14" s="1" t="s">
        <v>73</v>
      </c>
      <c r="BD14" s="34" t="s">
        <v>89</v>
      </c>
      <c r="BE14" s="36" t="s">
        <v>90</v>
      </c>
      <c r="BF14" s="36" t="s">
        <v>10</v>
      </c>
    </row>
    <row r="15" spans="1:58" s="24" customFormat="1" ht="67.5">
      <c r="A15" s="22">
        <v>11</v>
      </c>
      <c r="B15" s="34" t="s">
        <v>289</v>
      </c>
      <c r="C15" s="35" t="s">
        <v>135</v>
      </c>
      <c r="D15" s="36" t="s">
        <v>96</v>
      </c>
      <c r="E15" s="36" t="s">
        <v>99</v>
      </c>
      <c r="F15" s="52">
        <v>800152488</v>
      </c>
      <c r="G15" s="47">
        <v>4</v>
      </c>
      <c r="H15" s="36" t="s">
        <v>167</v>
      </c>
      <c r="I15" s="53" t="s">
        <v>107</v>
      </c>
      <c r="J15" s="40">
        <v>42704</v>
      </c>
      <c r="K15" s="40">
        <v>42705</v>
      </c>
      <c r="L15" s="40">
        <v>43435</v>
      </c>
      <c r="M15" s="55">
        <v>730000000</v>
      </c>
      <c r="N15" s="42">
        <v>42705</v>
      </c>
      <c r="O15" s="77">
        <v>43524</v>
      </c>
      <c r="P15" s="43">
        <v>42748</v>
      </c>
      <c r="Q15" s="41">
        <v>0</v>
      </c>
      <c r="R15" s="36" t="s">
        <v>128</v>
      </c>
      <c r="S15" s="80">
        <v>0</v>
      </c>
      <c r="T15" s="43">
        <v>43434</v>
      </c>
      <c r="U15" s="41">
        <v>227280514</v>
      </c>
      <c r="V15" s="36">
        <v>243</v>
      </c>
      <c r="W15" s="40"/>
      <c r="X15" s="83"/>
      <c r="Y15" s="44"/>
      <c r="Z15" s="41"/>
      <c r="AA15" s="36"/>
      <c r="AB15" s="42"/>
      <c r="AC15" s="83"/>
      <c r="AD15" s="64"/>
      <c r="AE15" s="41"/>
      <c r="AF15" s="36"/>
      <c r="AG15" s="40"/>
      <c r="AH15" s="40"/>
      <c r="AI15" s="44"/>
      <c r="AJ15" s="41"/>
      <c r="AK15" s="36"/>
      <c r="AL15" s="40"/>
      <c r="AM15" s="60"/>
      <c r="AN15" s="44"/>
      <c r="AO15" s="40"/>
      <c r="AP15" s="40"/>
      <c r="AQ15" s="40"/>
      <c r="AR15" s="83"/>
      <c r="AS15" s="68">
        <v>43678</v>
      </c>
      <c r="AT15" s="34">
        <v>1</v>
      </c>
      <c r="AU15" s="36">
        <v>8</v>
      </c>
      <c r="AV15" s="45">
        <v>2019</v>
      </c>
      <c r="AW15" s="36" t="s">
        <v>8</v>
      </c>
      <c r="AX15" s="46">
        <v>973</v>
      </c>
      <c r="AY15" s="55">
        <v>957280514</v>
      </c>
      <c r="AZ15" s="41" t="s">
        <v>38</v>
      </c>
      <c r="BA15" s="35" t="s">
        <v>319</v>
      </c>
      <c r="BB15" s="36" t="s">
        <v>202</v>
      </c>
      <c r="BC15" s="58" t="s">
        <v>122</v>
      </c>
      <c r="BD15" s="34" t="s">
        <v>67</v>
      </c>
      <c r="BE15" s="36" t="s">
        <v>118</v>
      </c>
      <c r="BF15" s="36" t="s">
        <v>10</v>
      </c>
    </row>
    <row r="16" spans="1:58" s="24" customFormat="1" ht="45.75" thickBot="1">
      <c r="A16" s="23">
        <v>12</v>
      </c>
      <c r="B16" s="34" t="s">
        <v>290</v>
      </c>
      <c r="C16" s="35" t="s">
        <v>135</v>
      </c>
      <c r="D16" s="36" t="s">
        <v>97</v>
      </c>
      <c r="E16" s="36" t="s">
        <v>105</v>
      </c>
      <c r="F16" s="36">
        <v>900062917</v>
      </c>
      <c r="G16" s="36">
        <v>9</v>
      </c>
      <c r="H16" s="36" t="s">
        <v>167</v>
      </c>
      <c r="I16" s="53" t="s">
        <v>108</v>
      </c>
      <c r="J16" s="40">
        <v>42745</v>
      </c>
      <c r="K16" s="40">
        <v>42737</v>
      </c>
      <c r="L16" s="40">
        <v>43466</v>
      </c>
      <c r="M16" s="55">
        <v>160000000</v>
      </c>
      <c r="N16" s="42" t="s">
        <v>43</v>
      </c>
      <c r="O16" s="77" t="s">
        <v>43</v>
      </c>
      <c r="P16" s="43"/>
      <c r="Q16" s="41"/>
      <c r="R16" s="36"/>
      <c r="S16" s="45"/>
      <c r="T16" s="43">
        <v>43139</v>
      </c>
      <c r="U16" s="41">
        <v>192000000</v>
      </c>
      <c r="V16" s="36">
        <v>0</v>
      </c>
      <c r="W16" s="40" t="s">
        <v>43</v>
      </c>
      <c r="X16" s="83" t="s">
        <v>43</v>
      </c>
      <c r="Y16" s="44"/>
      <c r="Z16" s="41"/>
      <c r="AA16" s="36"/>
      <c r="AB16" s="42"/>
      <c r="AC16" s="83"/>
      <c r="AD16" s="64"/>
      <c r="AE16" s="41"/>
      <c r="AF16" s="36"/>
      <c r="AG16" s="40"/>
      <c r="AH16" s="40"/>
      <c r="AI16" s="44"/>
      <c r="AJ16" s="41"/>
      <c r="AK16" s="36"/>
      <c r="AL16" s="40"/>
      <c r="AM16" s="60"/>
      <c r="AN16" s="44"/>
      <c r="AO16" s="40"/>
      <c r="AP16" s="40"/>
      <c r="AQ16" s="40"/>
      <c r="AR16" s="83"/>
      <c r="AS16" s="69">
        <v>43466</v>
      </c>
      <c r="AT16" s="34">
        <v>1</v>
      </c>
      <c r="AU16" s="36">
        <v>1</v>
      </c>
      <c r="AV16" s="45">
        <v>2019</v>
      </c>
      <c r="AW16" s="36" t="s">
        <v>2</v>
      </c>
      <c r="AX16" s="36">
        <v>729</v>
      </c>
      <c r="AY16" s="55">
        <v>352000000</v>
      </c>
      <c r="AZ16" s="41" t="s">
        <v>109</v>
      </c>
      <c r="BA16" s="35" t="s">
        <v>320</v>
      </c>
      <c r="BB16" s="36" t="s">
        <v>336</v>
      </c>
      <c r="BC16" s="1" t="s">
        <v>121</v>
      </c>
      <c r="BD16" s="34" t="s">
        <v>116</v>
      </c>
      <c r="BE16" s="36" t="s">
        <v>48</v>
      </c>
      <c r="BF16" s="36" t="s">
        <v>10</v>
      </c>
    </row>
    <row r="17" spans="1:58" s="24" customFormat="1" ht="90.75" thickBot="1">
      <c r="A17" s="22">
        <v>13</v>
      </c>
      <c r="B17" s="34" t="s">
        <v>289</v>
      </c>
      <c r="C17" s="35" t="s">
        <v>291</v>
      </c>
      <c r="D17" s="36" t="s">
        <v>123</v>
      </c>
      <c r="E17" s="36" t="s">
        <v>124</v>
      </c>
      <c r="F17" s="36" t="s">
        <v>125</v>
      </c>
      <c r="G17" s="36">
        <v>3</v>
      </c>
      <c r="H17" s="36" t="s">
        <v>25</v>
      </c>
      <c r="I17" s="53" t="s">
        <v>126</v>
      </c>
      <c r="J17" s="40">
        <v>42804</v>
      </c>
      <c r="K17" s="40">
        <v>42804</v>
      </c>
      <c r="L17" s="40">
        <v>43168</v>
      </c>
      <c r="M17" s="55">
        <v>25561200</v>
      </c>
      <c r="N17" s="42" t="s">
        <v>43</v>
      </c>
      <c r="O17" s="77" t="s">
        <v>43</v>
      </c>
      <c r="P17" s="43"/>
      <c r="Q17" s="41"/>
      <c r="R17" s="36"/>
      <c r="S17" s="45"/>
      <c r="T17" s="43">
        <v>43168</v>
      </c>
      <c r="U17" s="41">
        <v>27373488</v>
      </c>
      <c r="V17" s="36">
        <v>365</v>
      </c>
      <c r="W17" s="40" t="s">
        <v>43</v>
      </c>
      <c r="X17" s="83" t="s">
        <v>43</v>
      </c>
      <c r="Y17" s="44"/>
      <c r="Z17" s="41"/>
      <c r="AA17" s="36"/>
      <c r="AB17" s="42"/>
      <c r="AC17" s="83"/>
      <c r="AD17" s="64"/>
      <c r="AE17" s="41"/>
      <c r="AF17" s="36"/>
      <c r="AG17" s="40"/>
      <c r="AH17" s="40"/>
      <c r="AI17" s="44"/>
      <c r="AJ17" s="41"/>
      <c r="AK17" s="36"/>
      <c r="AL17" s="40"/>
      <c r="AM17" s="60"/>
      <c r="AN17" s="44"/>
      <c r="AO17" s="40"/>
      <c r="AP17" s="40"/>
      <c r="AQ17" s="40"/>
      <c r="AR17" s="83"/>
      <c r="AS17" s="69">
        <v>43533</v>
      </c>
      <c r="AT17" s="34">
        <v>9</v>
      </c>
      <c r="AU17" s="36">
        <v>3</v>
      </c>
      <c r="AV17" s="45">
        <v>2019</v>
      </c>
      <c r="AW17" s="36" t="s">
        <v>8</v>
      </c>
      <c r="AX17" s="36">
        <v>729</v>
      </c>
      <c r="AY17" s="55">
        <v>52934688</v>
      </c>
      <c r="AZ17" s="41" t="s">
        <v>38</v>
      </c>
      <c r="BA17" s="35" t="s">
        <v>321</v>
      </c>
      <c r="BB17" s="36" t="s">
        <v>337</v>
      </c>
      <c r="BC17" s="1" t="s">
        <v>338</v>
      </c>
      <c r="BD17" s="34" t="s">
        <v>229</v>
      </c>
      <c r="BE17" s="36" t="s">
        <v>48</v>
      </c>
      <c r="BF17" s="36" t="s">
        <v>10</v>
      </c>
    </row>
    <row r="18" spans="1:58" s="24" customFormat="1" ht="98.25" customHeight="1" thickBot="1">
      <c r="A18" s="22">
        <v>14</v>
      </c>
      <c r="B18" s="34" t="s">
        <v>292</v>
      </c>
      <c r="C18" s="35" t="s">
        <v>135</v>
      </c>
      <c r="D18" s="36" t="s">
        <v>136</v>
      </c>
      <c r="E18" s="36" t="s">
        <v>157</v>
      </c>
      <c r="F18" s="36">
        <v>830001113</v>
      </c>
      <c r="G18" s="36">
        <v>1</v>
      </c>
      <c r="H18" s="36" t="s">
        <v>168</v>
      </c>
      <c r="I18" s="53" t="s">
        <v>422</v>
      </c>
      <c r="J18" s="40">
        <v>42921</v>
      </c>
      <c r="K18" s="40">
        <v>42961</v>
      </c>
      <c r="L18" s="40">
        <v>44056</v>
      </c>
      <c r="M18" s="55">
        <v>3805620000</v>
      </c>
      <c r="N18" s="40">
        <v>42951</v>
      </c>
      <c r="O18" s="63">
        <v>44201</v>
      </c>
      <c r="P18" s="43">
        <v>42961</v>
      </c>
      <c r="Q18" s="74">
        <v>0</v>
      </c>
      <c r="R18" s="36" t="s">
        <v>189</v>
      </c>
      <c r="S18" s="45">
        <v>0</v>
      </c>
      <c r="T18" s="43"/>
      <c r="U18" s="74"/>
      <c r="V18" s="36"/>
      <c r="W18" s="40"/>
      <c r="X18" s="83"/>
      <c r="Y18" s="44"/>
      <c r="Z18" s="74"/>
      <c r="AA18" s="36"/>
      <c r="AB18" s="42"/>
      <c r="AC18" s="83"/>
      <c r="AD18" s="64"/>
      <c r="AE18" s="74"/>
      <c r="AF18" s="36"/>
      <c r="AG18" s="40"/>
      <c r="AH18" s="40"/>
      <c r="AI18" s="44"/>
      <c r="AJ18" s="74"/>
      <c r="AK18" s="36"/>
      <c r="AL18" s="40"/>
      <c r="AM18" s="63"/>
      <c r="AN18" s="54"/>
      <c r="AO18" s="34"/>
      <c r="AP18" s="36"/>
      <c r="AQ18" s="45"/>
      <c r="AR18" s="45"/>
      <c r="AS18" s="69">
        <v>44056</v>
      </c>
      <c r="AT18" s="34">
        <v>13</v>
      </c>
      <c r="AU18" s="36">
        <v>8</v>
      </c>
      <c r="AV18" s="45">
        <v>2020</v>
      </c>
      <c r="AW18" s="36" t="s">
        <v>2</v>
      </c>
      <c r="AX18" s="36">
        <v>1095</v>
      </c>
      <c r="AY18" s="55">
        <v>3805620000</v>
      </c>
      <c r="AZ18" s="74" t="s">
        <v>38</v>
      </c>
      <c r="BA18" s="35" t="s">
        <v>322</v>
      </c>
      <c r="BB18" s="36" t="s">
        <v>331</v>
      </c>
      <c r="BC18" s="1" t="s">
        <v>121</v>
      </c>
      <c r="BD18" s="34" t="s">
        <v>205</v>
      </c>
      <c r="BE18" s="36" t="s">
        <v>48</v>
      </c>
      <c r="BF18" s="36" t="s">
        <v>10</v>
      </c>
    </row>
    <row r="19" spans="1:58" s="7" customFormat="1" ht="67.5">
      <c r="A19" s="22">
        <v>15</v>
      </c>
      <c r="B19" s="34" t="s">
        <v>292</v>
      </c>
      <c r="C19" s="35" t="s">
        <v>135</v>
      </c>
      <c r="D19" s="36" t="s">
        <v>137</v>
      </c>
      <c r="E19" s="36" t="s">
        <v>91</v>
      </c>
      <c r="F19" s="36">
        <v>860058760</v>
      </c>
      <c r="G19" s="36">
        <v>1</v>
      </c>
      <c r="H19" s="36" t="s">
        <v>167</v>
      </c>
      <c r="I19" s="53" t="s">
        <v>169</v>
      </c>
      <c r="J19" s="40">
        <v>42947</v>
      </c>
      <c r="K19" s="40">
        <v>42948</v>
      </c>
      <c r="L19" s="40">
        <v>43677</v>
      </c>
      <c r="M19" s="55">
        <v>299880000</v>
      </c>
      <c r="N19" s="40">
        <v>42950</v>
      </c>
      <c r="O19" s="63">
        <v>43774</v>
      </c>
      <c r="P19" s="43"/>
      <c r="Q19" s="41"/>
      <c r="R19" s="36"/>
      <c r="S19" s="45"/>
      <c r="T19" s="43"/>
      <c r="U19" s="41"/>
      <c r="V19" s="36"/>
      <c r="W19" s="40"/>
      <c r="X19" s="83"/>
      <c r="Y19" s="44"/>
      <c r="Z19" s="41"/>
      <c r="AA19" s="36"/>
      <c r="AB19" s="42"/>
      <c r="AC19" s="83"/>
      <c r="AD19" s="64"/>
      <c r="AE19" s="41"/>
      <c r="AF19" s="36"/>
      <c r="AG19" s="40"/>
      <c r="AH19" s="40"/>
      <c r="AI19" s="44"/>
      <c r="AJ19" s="41"/>
      <c r="AK19" s="36"/>
      <c r="AL19" s="40"/>
      <c r="AM19" s="60"/>
      <c r="AN19" s="44"/>
      <c r="AO19" s="40"/>
      <c r="AP19" s="40"/>
      <c r="AQ19" s="40"/>
      <c r="AR19" s="83"/>
      <c r="AS19" s="69">
        <v>43677</v>
      </c>
      <c r="AT19" s="34">
        <v>31</v>
      </c>
      <c r="AU19" s="36">
        <v>7</v>
      </c>
      <c r="AV19" s="45">
        <v>2019</v>
      </c>
      <c r="AW19" s="36" t="s">
        <v>2</v>
      </c>
      <c r="AX19" s="36">
        <v>729</v>
      </c>
      <c r="AY19" s="55">
        <v>299880000</v>
      </c>
      <c r="AZ19" s="41" t="s">
        <v>38</v>
      </c>
      <c r="BA19" s="35" t="s">
        <v>322</v>
      </c>
      <c r="BB19" s="36" t="s">
        <v>331</v>
      </c>
      <c r="BC19" s="1" t="s">
        <v>121</v>
      </c>
      <c r="BD19" s="34" t="s">
        <v>206</v>
      </c>
      <c r="BE19" s="36" t="s">
        <v>48</v>
      </c>
      <c r="BF19" s="36" t="s">
        <v>10</v>
      </c>
    </row>
    <row r="20" spans="1:58" s="7" customFormat="1" ht="34.5" thickBot="1">
      <c r="A20" s="23">
        <v>16</v>
      </c>
      <c r="B20" s="34" t="s">
        <v>64</v>
      </c>
      <c r="C20" s="35" t="s">
        <v>134</v>
      </c>
      <c r="D20" s="36" t="s">
        <v>138</v>
      </c>
      <c r="E20" s="36" t="s">
        <v>102</v>
      </c>
      <c r="F20" s="36">
        <v>900414911</v>
      </c>
      <c r="G20" s="36">
        <v>7</v>
      </c>
      <c r="H20" s="36" t="s">
        <v>167</v>
      </c>
      <c r="I20" s="53" t="s">
        <v>170</v>
      </c>
      <c r="J20" s="40">
        <v>42977</v>
      </c>
      <c r="K20" s="40">
        <v>42982</v>
      </c>
      <c r="L20" s="40">
        <v>43346</v>
      </c>
      <c r="M20" s="55">
        <v>120666000</v>
      </c>
      <c r="N20" s="40">
        <v>42982</v>
      </c>
      <c r="O20" s="63">
        <v>43434</v>
      </c>
      <c r="P20" s="43"/>
      <c r="Q20" s="41"/>
      <c r="R20" s="36"/>
      <c r="S20" s="45"/>
      <c r="T20" s="43">
        <v>43346</v>
      </c>
      <c r="U20" s="41">
        <v>0</v>
      </c>
      <c r="V20" s="36">
        <v>119</v>
      </c>
      <c r="W20" s="40">
        <v>43348</v>
      </c>
      <c r="X20" s="83">
        <v>43646</v>
      </c>
      <c r="Y20" s="44"/>
      <c r="Z20" s="41"/>
      <c r="AA20" s="36"/>
      <c r="AB20" s="42"/>
      <c r="AC20" s="83"/>
      <c r="AD20" s="64"/>
      <c r="AE20" s="41"/>
      <c r="AF20" s="36"/>
      <c r="AG20" s="40"/>
      <c r="AH20" s="40"/>
      <c r="AI20" s="44"/>
      <c r="AJ20" s="41"/>
      <c r="AK20" s="36"/>
      <c r="AL20" s="40"/>
      <c r="AM20" s="60"/>
      <c r="AN20" s="44"/>
      <c r="AO20" s="40"/>
      <c r="AP20" s="40"/>
      <c r="AQ20" s="40"/>
      <c r="AR20" s="83"/>
      <c r="AS20" s="69">
        <v>43465</v>
      </c>
      <c r="AT20" s="34">
        <v>31</v>
      </c>
      <c r="AU20" s="36">
        <v>12</v>
      </c>
      <c r="AV20" s="45">
        <v>2018</v>
      </c>
      <c r="AW20" s="36" t="s">
        <v>2</v>
      </c>
      <c r="AX20" s="36">
        <v>483</v>
      </c>
      <c r="AY20" s="55">
        <v>120666000</v>
      </c>
      <c r="AZ20" s="41" t="s">
        <v>109</v>
      </c>
      <c r="BA20" s="35" t="s">
        <v>64</v>
      </c>
      <c r="BB20" s="36" t="s">
        <v>410</v>
      </c>
      <c r="BC20" s="36" t="s">
        <v>111</v>
      </c>
      <c r="BD20" s="34" t="s">
        <v>115</v>
      </c>
      <c r="BE20" s="36" t="s">
        <v>119</v>
      </c>
      <c r="BF20" s="36" t="s">
        <v>10</v>
      </c>
    </row>
    <row r="21" spans="1:58" s="7" customFormat="1" ht="22.5">
      <c r="A21" s="22">
        <v>17</v>
      </c>
      <c r="B21" s="34" t="s">
        <v>64</v>
      </c>
      <c r="C21" s="35" t="s">
        <v>135</v>
      </c>
      <c r="D21" s="36" t="s">
        <v>139</v>
      </c>
      <c r="E21" s="36" t="s">
        <v>158</v>
      </c>
      <c r="F21" s="36">
        <v>800220143</v>
      </c>
      <c r="G21" s="36">
        <v>0</v>
      </c>
      <c r="H21" s="36" t="s">
        <v>167</v>
      </c>
      <c r="I21" s="53" t="s">
        <v>171</v>
      </c>
      <c r="J21" s="40">
        <v>42987</v>
      </c>
      <c r="K21" s="40">
        <v>43010</v>
      </c>
      <c r="L21" s="40">
        <v>43739</v>
      </c>
      <c r="M21" s="55">
        <v>4938636000</v>
      </c>
      <c r="N21" s="40">
        <v>43010</v>
      </c>
      <c r="O21" s="63">
        <v>43832</v>
      </c>
      <c r="P21" s="43">
        <v>43010</v>
      </c>
      <c r="Q21" s="41">
        <v>0</v>
      </c>
      <c r="R21" s="36" t="s">
        <v>189</v>
      </c>
      <c r="S21" s="45">
        <v>0</v>
      </c>
      <c r="T21" s="43"/>
      <c r="U21" s="41"/>
      <c r="V21" s="36"/>
      <c r="W21" s="40"/>
      <c r="X21" s="83"/>
      <c r="Y21" s="44"/>
      <c r="Z21" s="41"/>
      <c r="AA21" s="36"/>
      <c r="AB21" s="42"/>
      <c r="AC21" s="83"/>
      <c r="AD21" s="64"/>
      <c r="AE21" s="41"/>
      <c r="AF21" s="36"/>
      <c r="AG21" s="40"/>
      <c r="AH21" s="40"/>
      <c r="AI21" s="44"/>
      <c r="AJ21" s="41"/>
      <c r="AK21" s="36"/>
      <c r="AL21" s="40"/>
      <c r="AM21" s="60"/>
      <c r="AN21" s="44"/>
      <c r="AO21" s="40"/>
      <c r="AP21" s="40"/>
      <c r="AQ21" s="40"/>
      <c r="AR21" s="83"/>
      <c r="AS21" s="69">
        <v>43739</v>
      </c>
      <c r="AT21" s="34">
        <v>1</v>
      </c>
      <c r="AU21" s="36">
        <v>10</v>
      </c>
      <c r="AV21" s="45">
        <v>2019</v>
      </c>
      <c r="AW21" s="36" t="s">
        <v>8</v>
      </c>
      <c r="AX21" s="36">
        <v>729</v>
      </c>
      <c r="AY21" s="55">
        <v>4938636000</v>
      </c>
      <c r="AZ21" s="41" t="s">
        <v>109</v>
      </c>
      <c r="BA21" s="35" t="s">
        <v>323</v>
      </c>
      <c r="BB21" s="36" t="s">
        <v>271</v>
      </c>
      <c r="BC21" s="1" t="s">
        <v>196</v>
      </c>
      <c r="BD21" s="34" t="s">
        <v>207</v>
      </c>
      <c r="BE21" s="36" t="s">
        <v>221</v>
      </c>
      <c r="BF21" s="36" t="s">
        <v>120</v>
      </c>
    </row>
    <row r="22" spans="1:58" s="7" customFormat="1" ht="57" thickBot="1">
      <c r="A22" s="23">
        <v>18</v>
      </c>
      <c r="B22" s="34" t="s">
        <v>49</v>
      </c>
      <c r="C22" s="35" t="s">
        <v>135</v>
      </c>
      <c r="D22" s="36" t="s">
        <v>140</v>
      </c>
      <c r="E22" s="36" t="s">
        <v>297</v>
      </c>
      <c r="F22" s="36">
        <v>830132646</v>
      </c>
      <c r="G22" s="36">
        <v>5</v>
      </c>
      <c r="H22" s="36" t="s">
        <v>167</v>
      </c>
      <c r="I22" s="53" t="s">
        <v>172</v>
      </c>
      <c r="J22" s="40">
        <v>42997</v>
      </c>
      <c r="K22" s="40">
        <v>43048</v>
      </c>
      <c r="L22" s="40">
        <v>43290</v>
      </c>
      <c r="M22" s="55">
        <v>180000000</v>
      </c>
      <c r="N22" s="42">
        <v>43003</v>
      </c>
      <c r="O22" s="77">
        <v>42966</v>
      </c>
      <c r="P22" s="43">
        <v>43048</v>
      </c>
      <c r="Q22" s="41">
        <v>0</v>
      </c>
      <c r="R22" s="36" t="s">
        <v>190</v>
      </c>
      <c r="S22" s="45">
        <v>0</v>
      </c>
      <c r="T22" s="43">
        <v>43048</v>
      </c>
      <c r="U22" s="41">
        <v>0</v>
      </c>
      <c r="V22" s="36">
        <v>0</v>
      </c>
      <c r="W22" s="107" t="s">
        <v>189</v>
      </c>
      <c r="X22" s="108"/>
      <c r="Y22" s="44">
        <v>43304</v>
      </c>
      <c r="Z22" s="41">
        <v>107100000</v>
      </c>
      <c r="AA22" s="36">
        <v>175</v>
      </c>
      <c r="AB22" s="42">
        <v>43315</v>
      </c>
      <c r="AC22" s="83">
        <v>43555</v>
      </c>
      <c r="AD22" s="64">
        <v>43339</v>
      </c>
      <c r="AE22" s="41">
        <v>0</v>
      </c>
      <c r="AF22" s="36">
        <v>0</v>
      </c>
      <c r="AG22" s="40">
        <v>43342</v>
      </c>
      <c r="AH22" s="40" t="s">
        <v>312</v>
      </c>
      <c r="AI22" s="40">
        <v>43827</v>
      </c>
      <c r="AJ22" s="41">
        <v>0</v>
      </c>
      <c r="AK22" s="36">
        <v>365</v>
      </c>
      <c r="AL22" s="40"/>
      <c r="AM22" s="60" t="s">
        <v>398</v>
      </c>
      <c r="AN22" s="92">
        <v>43827</v>
      </c>
      <c r="AO22" s="41">
        <v>0</v>
      </c>
      <c r="AP22" s="36">
        <v>365</v>
      </c>
      <c r="AQ22" s="40"/>
      <c r="AR22" s="83" t="s">
        <v>399</v>
      </c>
      <c r="AS22" s="69">
        <v>43830</v>
      </c>
      <c r="AT22" s="34">
        <v>31</v>
      </c>
      <c r="AU22" s="36">
        <v>12</v>
      </c>
      <c r="AV22" s="45">
        <v>2019</v>
      </c>
      <c r="AW22" s="36" t="s">
        <v>8</v>
      </c>
      <c r="AX22" s="36">
        <f>417+365</f>
        <v>782</v>
      </c>
      <c r="AY22" s="55">
        <v>287100000</v>
      </c>
      <c r="AZ22" s="41" t="s">
        <v>109</v>
      </c>
      <c r="BA22" s="35" t="s">
        <v>49</v>
      </c>
      <c r="BB22" s="36" t="s">
        <v>411</v>
      </c>
      <c r="BC22" s="36" t="s">
        <v>413</v>
      </c>
      <c r="BD22" s="34" t="s">
        <v>208</v>
      </c>
      <c r="BE22" s="36" t="s">
        <v>222</v>
      </c>
      <c r="BF22" s="36" t="s">
        <v>10</v>
      </c>
    </row>
    <row r="23" spans="1:58" s="7" customFormat="1" ht="67.5">
      <c r="A23" s="22">
        <v>19</v>
      </c>
      <c r="B23" s="34" t="s">
        <v>53</v>
      </c>
      <c r="C23" s="35" t="s">
        <v>135</v>
      </c>
      <c r="D23" s="36" t="s">
        <v>141</v>
      </c>
      <c r="E23" s="36" t="s">
        <v>159</v>
      </c>
      <c r="F23" s="36">
        <v>830016865</v>
      </c>
      <c r="G23" s="36">
        <v>5</v>
      </c>
      <c r="H23" s="36" t="s">
        <v>167</v>
      </c>
      <c r="I23" s="53" t="s">
        <v>173</v>
      </c>
      <c r="J23" s="40">
        <v>43019</v>
      </c>
      <c r="K23" s="40">
        <v>43027</v>
      </c>
      <c r="L23" s="40">
        <v>43100</v>
      </c>
      <c r="M23" s="55">
        <v>91630000</v>
      </c>
      <c r="N23" s="42">
        <v>43027</v>
      </c>
      <c r="O23" s="77">
        <v>43190</v>
      </c>
      <c r="P23" s="43"/>
      <c r="Q23" s="41"/>
      <c r="R23" s="36" t="s">
        <v>308</v>
      </c>
      <c r="S23" s="45"/>
      <c r="T23" s="43">
        <v>43096</v>
      </c>
      <c r="U23" s="41"/>
      <c r="V23" s="36">
        <v>180</v>
      </c>
      <c r="W23" s="40">
        <v>43098</v>
      </c>
      <c r="X23" s="83">
        <v>43373</v>
      </c>
      <c r="Y23" s="44">
        <v>43278</v>
      </c>
      <c r="Z23" s="41">
        <v>11305000</v>
      </c>
      <c r="AA23" s="36">
        <v>185</v>
      </c>
      <c r="AB23" s="42">
        <v>43290</v>
      </c>
      <c r="AC23" s="86">
        <v>43555</v>
      </c>
      <c r="AD23" s="64">
        <v>43460</v>
      </c>
      <c r="AE23" s="75">
        <v>34510000</v>
      </c>
      <c r="AF23" s="36">
        <v>183</v>
      </c>
      <c r="AG23" s="40"/>
      <c r="AH23" s="40"/>
      <c r="AI23" s="44"/>
      <c r="AJ23" s="41"/>
      <c r="AK23" s="36"/>
      <c r="AL23" s="40"/>
      <c r="AM23" s="60"/>
      <c r="AN23" s="44"/>
      <c r="AO23" s="40"/>
      <c r="AP23" s="40"/>
      <c r="AQ23" s="40"/>
      <c r="AR23" s="83"/>
      <c r="AS23" s="70">
        <v>43646</v>
      </c>
      <c r="AT23" s="71">
        <v>30</v>
      </c>
      <c r="AU23" s="72">
        <v>6</v>
      </c>
      <c r="AV23" s="73">
        <v>2019</v>
      </c>
      <c r="AW23" s="36" t="s">
        <v>8</v>
      </c>
      <c r="AX23" s="36">
        <f>438+183</f>
        <v>621</v>
      </c>
      <c r="AY23" s="55">
        <f>M23+Z23+AE23+AJ23</f>
        <v>137445000</v>
      </c>
      <c r="AZ23" s="41" t="s">
        <v>38</v>
      </c>
      <c r="BA23" s="36" t="s">
        <v>194</v>
      </c>
      <c r="BB23" s="36" t="s">
        <v>194</v>
      </c>
      <c r="BC23" s="36" t="s">
        <v>412</v>
      </c>
      <c r="BD23" s="34" t="s">
        <v>209</v>
      </c>
      <c r="BE23" s="36" t="s">
        <v>119</v>
      </c>
      <c r="BF23" s="36" t="s">
        <v>10</v>
      </c>
    </row>
    <row r="24" spans="1:58" s="24" customFormat="1" ht="50.25" customHeight="1" thickBot="1">
      <c r="A24" s="23">
        <v>20</v>
      </c>
      <c r="B24" s="34" t="s">
        <v>64</v>
      </c>
      <c r="C24" s="35" t="s">
        <v>291</v>
      </c>
      <c r="D24" s="36" t="s">
        <v>142</v>
      </c>
      <c r="E24" s="36" t="s">
        <v>66</v>
      </c>
      <c r="F24" s="36">
        <v>800076719</v>
      </c>
      <c r="G24" s="36">
        <v>5</v>
      </c>
      <c r="H24" s="36" t="s">
        <v>167</v>
      </c>
      <c r="I24" s="53" t="s">
        <v>174</v>
      </c>
      <c r="J24" s="40">
        <v>43032</v>
      </c>
      <c r="K24" s="40">
        <v>43040</v>
      </c>
      <c r="L24" s="40">
        <v>43769</v>
      </c>
      <c r="M24" s="55">
        <v>1213440633</v>
      </c>
      <c r="N24" s="42">
        <v>43038</v>
      </c>
      <c r="O24" s="77">
        <v>43862</v>
      </c>
      <c r="P24" s="43">
        <v>43040</v>
      </c>
      <c r="Q24" s="41">
        <v>0</v>
      </c>
      <c r="R24" s="36" t="s">
        <v>189</v>
      </c>
      <c r="S24" s="45">
        <v>0</v>
      </c>
      <c r="T24" s="43">
        <v>43385</v>
      </c>
      <c r="U24" s="41">
        <v>1021493902.03</v>
      </c>
      <c r="V24" s="36">
        <v>0</v>
      </c>
      <c r="W24" s="40">
        <v>43385</v>
      </c>
      <c r="X24" s="83">
        <v>43862</v>
      </c>
      <c r="Y24" s="44"/>
      <c r="Z24" s="41"/>
      <c r="AA24" s="36"/>
      <c r="AB24" s="42"/>
      <c r="AC24" s="83"/>
      <c r="AD24" s="64"/>
      <c r="AE24" s="41"/>
      <c r="AF24" s="36"/>
      <c r="AG24" s="40"/>
      <c r="AH24" s="40"/>
      <c r="AI24" s="44"/>
      <c r="AJ24" s="41"/>
      <c r="AK24" s="36"/>
      <c r="AL24" s="40"/>
      <c r="AM24" s="60"/>
      <c r="AN24" s="44"/>
      <c r="AO24" s="40"/>
      <c r="AP24" s="40"/>
      <c r="AQ24" s="40"/>
      <c r="AR24" s="83"/>
      <c r="AS24" s="69">
        <v>43769</v>
      </c>
      <c r="AT24" s="34">
        <v>31</v>
      </c>
      <c r="AU24" s="36">
        <v>10</v>
      </c>
      <c r="AV24" s="45">
        <v>2019</v>
      </c>
      <c r="AW24" s="36" t="s">
        <v>8</v>
      </c>
      <c r="AX24" s="36">
        <v>729</v>
      </c>
      <c r="AY24" s="55">
        <v>2234934535.0299997</v>
      </c>
      <c r="AZ24" s="41" t="s">
        <v>109</v>
      </c>
      <c r="BA24" s="56" t="s">
        <v>195</v>
      </c>
      <c r="BB24" s="56" t="s">
        <v>195</v>
      </c>
      <c r="BC24" s="1" t="s">
        <v>349</v>
      </c>
      <c r="BD24" s="34" t="s">
        <v>210</v>
      </c>
      <c r="BE24" s="36" t="s">
        <v>223</v>
      </c>
      <c r="BF24" s="36" t="s">
        <v>10</v>
      </c>
    </row>
    <row r="25" spans="1:58" s="7" customFormat="1" ht="101.25">
      <c r="A25" s="22">
        <v>21</v>
      </c>
      <c r="B25" s="34" t="s">
        <v>64</v>
      </c>
      <c r="C25" s="35" t="s">
        <v>293</v>
      </c>
      <c r="D25" s="36" t="s">
        <v>143</v>
      </c>
      <c r="E25" s="36" t="s">
        <v>160</v>
      </c>
      <c r="F25" s="36">
        <v>860051945</v>
      </c>
      <c r="G25" s="36">
        <v>3</v>
      </c>
      <c r="H25" s="36" t="s">
        <v>167</v>
      </c>
      <c r="I25" s="53" t="s">
        <v>175</v>
      </c>
      <c r="J25" s="40">
        <v>43032</v>
      </c>
      <c r="K25" s="40">
        <v>43040</v>
      </c>
      <c r="L25" s="40">
        <v>43769</v>
      </c>
      <c r="M25" s="55">
        <v>971402001</v>
      </c>
      <c r="N25" s="42">
        <v>43033</v>
      </c>
      <c r="O25" s="77">
        <v>43854</v>
      </c>
      <c r="P25" s="43">
        <v>43040</v>
      </c>
      <c r="Q25" s="41">
        <v>0</v>
      </c>
      <c r="R25" s="36" t="s">
        <v>189</v>
      </c>
      <c r="S25" s="45">
        <v>0</v>
      </c>
      <c r="T25" s="43"/>
      <c r="U25" s="41"/>
      <c r="V25" s="36"/>
      <c r="W25" s="40"/>
      <c r="X25" s="83"/>
      <c r="Y25" s="44"/>
      <c r="Z25" s="41"/>
      <c r="AA25" s="36"/>
      <c r="AB25" s="42"/>
      <c r="AC25" s="83"/>
      <c r="AD25" s="64"/>
      <c r="AE25" s="41"/>
      <c r="AF25" s="36"/>
      <c r="AG25" s="40"/>
      <c r="AH25" s="40"/>
      <c r="AI25" s="44"/>
      <c r="AJ25" s="41"/>
      <c r="AK25" s="36"/>
      <c r="AL25" s="40"/>
      <c r="AM25" s="60"/>
      <c r="AN25" s="44"/>
      <c r="AO25" s="40"/>
      <c r="AP25" s="40"/>
      <c r="AQ25" s="40"/>
      <c r="AR25" s="83"/>
      <c r="AS25" s="69">
        <v>43769</v>
      </c>
      <c r="AT25" s="34">
        <v>31</v>
      </c>
      <c r="AU25" s="36">
        <v>10</v>
      </c>
      <c r="AV25" s="45">
        <v>2019</v>
      </c>
      <c r="AW25" s="36" t="s">
        <v>2</v>
      </c>
      <c r="AX25" s="36">
        <v>729</v>
      </c>
      <c r="AY25" s="55">
        <v>971402001</v>
      </c>
      <c r="AZ25" s="41" t="s">
        <v>109</v>
      </c>
      <c r="BA25" s="56" t="s">
        <v>195</v>
      </c>
      <c r="BB25" s="56" t="s">
        <v>195</v>
      </c>
      <c r="BC25" s="1" t="s">
        <v>351</v>
      </c>
      <c r="BD25" s="34" t="s">
        <v>211</v>
      </c>
      <c r="BE25" s="36" t="s">
        <v>223</v>
      </c>
      <c r="BF25" s="36" t="s">
        <v>10</v>
      </c>
    </row>
    <row r="26" spans="1:58" s="7" customFormat="1" ht="57.75" customHeight="1" thickBot="1">
      <c r="A26" s="23">
        <v>22</v>
      </c>
      <c r="B26" s="34" t="s">
        <v>64</v>
      </c>
      <c r="C26" s="35" t="s">
        <v>294</v>
      </c>
      <c r="D26" s="36" t="s">
        <v>144</v>
      </c>
      <c r="E26" s="36" t="s">
        <v>65</v>
      </c>
      <c r="F26" s="36">
        <v>860066946</v>
      </c>
      <c r="G26" s="36">
        <v>6</v>
      </c>
      <c r="H26" s="36" t="s">
        <v>167</v>
      </c>
      <c r="I26" s="53" t="s">
        <v>176</v>
      </c>
      <c r="J26" s="40">
        <v>43032</v>
      </c>
      <c r="K26" s="40">
        <v>43040</v>
      </c>
      <c r="L26" s="40">
        <v>43769</v>
      </c>
      <c r="M26" s="55">
        <v>2984409486</v>
      </c>
      <c r="N26" s="42">
        <v>43040</v>
      </c>
      <c r="O26" s="77">
        <v>43855</v>
      </c>
      <c r="P26" s="43">
        <v>43040</v>
      </c>
      <c r="Q26" s="41">
        <v>0</v>
      </c>
      <c r="R26" s="36" t="s">
        <v>189</v>
      </c>
      <c r="S26" s="45">
        <v>0</v>
      </c>
      <c r="T26" s="43">
        <v>43391</v>
      </c>
      <c r="U26" s="41">
        <v>129541569.78</v>
      </c>
      <c r="V26" s="36">
        <v>0</v>
      </c>
      <c r="W26" s="40"/>
      <c r="X26" s="83"/>
      <c r="Y26" s="44"/>
      <c r="Z26" s="41"/>
      <c r="AA26" s="36"/>
      <c r="AB26" s="42"/>
      <c r="AC26" s="83"/>
      <c r="AD26" s="64"/>
      <c r="AE26" s="41"/>
      <c r="AF26" s="36"/>
      <c r="AG26" s="40"/>
      <c r="AH26" s="40"/>
      <c r="AI26" s="44"/>
      <c r="AJ26" s="41"/>
      <c r="AK26" s="36"/>
      <c r="AL26" s="40"/>
      <c r="AM26" s="60"/>
      <c r="AN26" s="44"/>
      <c r="AO26" s="40"/>
      <c r="AP26" s="40"/>
      <c r="AQ26" s="40"/>
      <c r="AR26" s="83"/>
      <c r="AS26" s="69">
        <v>43769</v>
      </c>
      <c r="AT26" s="34">
        <v>31</v>
      </c>
      <c r="AU26" s="36">
        <v>10</v>
      </c>
      <c r="AV26" s="45">
        <v>2019</v>
      </c>
      <c r="AW26" s="36" t="s">
        <v>2</v>
      </c>
      <c r="AX26" s="36">
        <v>729</v>
      </c>
      <c r="AY26" s="55">
        <v>3113951055.78</v>
      </c>
      <c r="AZ26" s="41" t="s">
        <v>109</v>
      </c>
      <c r="BA26" s="56" t="s">
        <v>195</v>
      </c>
      <c r="BB26" s="56" t="s">
        <v>195</v>
      </c>
      <c r="BC26" s="1" t="s">
        <v>350</v>
      </c>
      <c r="BD26" s="34" t="s">
        <v>212</v>
      </c>
      <c r="BE26" s="36" t="s">
        <v>223</v>
      </c>
      <c r="BF26" s="36" t="s">
        <v>10</v>
      </c>
    </row>
    <row r="27" spans="1:58" s="7" customFormat="1" ht="60.75" customHeight="1">
      <c r="A27" s="22">
        <v>23</v>
      </c>
      <c r="B27" s="34" t="s">
        <v>64</v>
      </c>
      <c r="C27" s="35" t="s">
        <v>295</v>
      </c>
      <c r="D27" s="36" t="s">
        <v>145</v>
      </c>
      <c r="E27" s="36" t="s">
        <v>161</v>
      </c>
      <c r="F27" s="36">
        <v>860507033</v>
      </c>
      <c r="G27" s="36">
        <v>0</v>
      </c>
      <c r="H27" s="36" t="s">
        <v>167</v>
      </c>
      <c r="I27" s="53" t="s">
        <v>177</v>
      </c>
      <c r="J27" s="40">
        <v>43032</v>
      </c>
      <c r="K27" s="40">
        <v>43040</v>
      </c>
      <c r="L27" s="40">
        <v>43769</v>
      </c>
      <c r="M27" s="55">
        <v>2137671423</v>
      </c>
      <c r="N27" s="42">
        <v>43033</v>
      </c>
      <c r="O27" s="77">
        <v>43945</v>
      </c>
      <c r="P27" s="43">
        <v>43040</v>
      </c>
      <c r="Q27" s="41">
        <v>0</v>
      </c>
      <c r="R27" s="36" t="s">
        <v>189</v>
      </c>
      <c r="S27" s="45"/>
      <c r="T27" s="43">
        <v>43159</v>
      </c>
      <c r="U27" s="41">
        <v>0</v>
      </c>
      <c r="V27" s="36">
        <v>0</v>
      </c>
      <c r="W27" s="40" t="s">
        <v>43</v>
      </c>
      <c r="X27" s="83" t="s">
        <v>43</v>
      </c>
      <c r="Y27" s="44">
        <v>43385</v>
      </c>
      <c r="Z27" s="41">
        <v>999640451</v>
      </c>
      <c r="AA27" s="36">
        <v>0</v>
      </c>
      <c r="AB27" s="42"/>
      <c r="AC27" s="86"/>
      <c r="AD27" s="64"/>
      <c r="AE27" s="41"/>
      <c r="AF27" s="36"/>
      <c r="AG27" s="40"/>
      <c r="AH27" s="40"/>
      <c r="AI27" s="44"/>
      <c r="AJ27" s="41"/>
      <c r="AK27" s="36"/>
      <c r="AL27" s="40"/>
      <c r="AM27" s="60"/>
      <c r="AN27" s="44"/>
      <c r="AO27" s="40"/>
      <c r="AP27" s="40"/>
      <c r="AQ27" s="40"/>
      <c r="AR27" s="83"/>
      <c r="AS27" s="69">
        <v>43769</v>
      </c>
      <c r="AT27" s="34">
        <v>31</v>
      </c>
      <c r="AU27" s="36">
        <v>10</v>
      </c>
      <c r="AV27" s="45">
        <v>2019</v>
      </c>
      <c r="AW27" s="36" t="s">
        <v>2</v>
      </c>
      <c r="AX27" s="36">
        <v>729</v>
      </c>
      <c r="AY27" s="55">
        <v>3137311874</v>
      </c>
      <c r="AZ27" s="41" t="s">
        <v>109</v>
      </c>
      <c r="BA27" s="56" t="s">
        <v>195</v>
      </c>
      <c r="BB27" s="56" t="s">
        <v>195</v>
      </c>
      <c r="BC27" s="1" t="s">
        <v>339</v>
      </c>
      <c r="BD27" s="34" t="s">
        <v>213</v>
      </c>
      <c r="BE27" s="36" t="s">
        <v>223</v>
      </c>
      <c r="BF27" s="36" t="s">
        <v>10</v>
      </c>
    </row>
    <row r="28" spans="1:58" s="7" customFormat="1" ht="57" thickBot="1">
      <c r="A28" s="23">
        <v>24</v>
      </c>
      <c r="B28" s="34" t="s">
        <v>64</v>
      </c>
      <c r="C28" s="35" t="s">
        <v>296</v>
      </c>
      <c r="D28" s="36" t="s">
        <v>146</v>
      </c>
      <c r="E28" s="36" t="s">
        <v>162</v>
      </c>
      <c r="F28" s="36">
        <v>901061843</v>
      </c>
      <c r="G28" s="36">
        <v>1</v>
      </c>
      <c r="H28" s="36" t="s">
        <v>167</v>
      </c>
      <c r="I28" s="53" t="s">
        <v>178</v>
      </c>
      <c r="J28" s="40">
        <v>43084</v>
      </c>
      <c r="K28" s="40">
        <v>43087</v>
      </c>
      <c r="L28" s="40">
        <v>43451</v>
      </c>
      <c r="M28" s="55">
        <v>81462892</v>
      </c>
      <c r="N28" s="42">
        <v>43087</v>
      </c>
      <c r="O28" s="77">
        <v>43539</v>
      </c>
      <c r="P28" s="43"/>
      <c r="Q28" s="41"/>
      <c r="R28" s="36"/>
      <c r="S28" s="45"/>
      <c r="T28" s="43">
        <v>43451</v>
      </c>
      <c r="U28" s="41">
        <v>42840000</v>
      </c>
      <c r="V28" s="36">
        <v>365</v>
      </c>
      <c r="W28" s="40"/>
      <c r="X28" s="83"/>
      <c r="Y28" s="44"/>
      <c r="Z28" s="41"/>
      <c r="AA28" s="36"/>
      <c r="AB28" s="42"/>
      <c r="AC28" s="83"/>
      <c r="AD28" s="64"/>
      <c r="AE28" s="41"/>
      <c r="AF28" s="36"/>
      <c r="AG28" s="40"/>
      <c r="AH28" s="40"/>
      <c r="AI28" s="44"/>
      <c r="AJ28" s="41"/>
      <c r="AK28" s="36"/>
      <c r="AL28" s="40"/>
      <c r="AM28" s="60"/>
      <c r="AN28" s="44"/>
      <c r="AO28" s="40"/>
      <c r="AP28" s="40"/>
      <c r="AQ28" s="40"/>
      <c r="AR28" s="83"/>
      <c r="AS28" s="69">
        <v>43816</v>
      </c>
      <c r="AT28" s="34">
        <v>17</v>
      </c>
      <c r="AU28" s="36">
        <v>12</v>
      </c>
      <c r="AV28" s="45">
        <v>2019</v>
      </c>
      <c r="AW28" s="36" t="s">
        <v>2</v>
      </c>
      <c r="AX28" s="36">
        <f>364+365</f>
        <v>729</v>
      </c>
      <c r="AY28" s="55">
        <f>M28+U28</f>
        <v>124302892</v>
      </c>
      <c r="AZ28" s="41" t="s">
        <v>109</v>
      </c>
      <c r="BA28" s="35" t="s">
        <v>324</v>
      </c>
      <c r="BB28" s="36" t="s">
        <v>112</v>
      </c>
      <c r="BC28" s="1" t="s">
        <v>352</v>
      </c>
      <c r="BD28" s="34" t="s">
        <v>214</v>
      </c>
      <c r="BE28" s="36" t="s">
        <v>224</v>
      </c>
      <c r="BF28" s="36" t="s">
        <v>120</v>
      </c>
    </row>
    <row r="29" spans="1:58" s="7" customFormat="1" ht="45">
      <c r="A29" s="22">
        <v>25</v>
      </c>
      <c r="B29" s="34" t="s">
        <v>132</v>
      </c>
      <c r="C29" s="35" t="s">
        <v>135</v>
      </c>
      <c r="D29" s="36" t="s">
        <v>147</v>
      </c>
      <c r="E29" s="57" t="s">
        <v>94</v>
      </c>
      <c r="F29" s="36">
        <v>900478383</v>
      </c>
      <c r="G29" s="36">
        <v>2</v>
      </c>
      <c r="H29" s="36" t="s">
        <v>167</v>
      </c>
      <c r="I29" s="53" t="s">
        <v>179</v>
      </c>
      <c r="J29" s="40">
        <v>43096</v>
      </c>
      <c r="K29" s="40">
        <v>43096</v>
      </c>
      <c r="L29" s="40">
        <v>43460</v>
      </c>
      <c r="M29" s="55">
        <v>449266394</v>
      </c>
      <c r="N29" s="42">
        <v>43096</v>
      </c>
      <c r="O29" s="77">
        <v>43553</v>
      </c>
      <c r="P29" s="43"/>
      <c r="Q29" s="41"/>
      <c r="R29" s="36"/>
      <c r="S29" s="45"/>
      <c r="T29" s="43"/>
      <c r="U29" s="41"/>
      <c r="V29" s="36"/>
      <c r="W29" s="40"/>
      <c r="X29" s="83"/>
      <c r="Y29" s="44"/>
      <c r="Z29" s="41"/>
      <c r="AA29" s="36"/>
      <c r="AB29" s="42"/>
      <c r="AC29" s="83"/>
      <c r="AD29" s="64"/>
      <c r="AE29" s="41"/>
      <c r="AF29" s="36"/>
      <c r="AG29" s="40"/>
      <c r="AH29" s="40"/>
      <c r="AI29" s="44"/>
      <c r="AJ29" s="41"/>
      <c r="AK29" s="36"/>
      <c r="AL29" s="40"/>
      <c r="AM29" s="60"/>
      <c r="AN29" s="44"/>
      <c r="AO29" s="40"/>
      <c r="AP29" s="40"/>
      <c r="AQ29" s="40"/>
      <c r="AR29" s="83"/>
      <c r="AS29" s="69">
        <v>43460</v>
      </c>
      <c r="AT29" s="34">
        <v>26</v>
      </c>
      <c r="AU29" s="36">
        <v>12</v>
      </c>
      <c r="AV29" s="45">
        <v>2018</v>
      </c>
      <c r="AW29" s="36" t="s">
        <v>2</v>
      </c>
      <c r="AX29" s="36">
        <v>364</v>
      </c>
      <c r="AY29" s="55">
        <v>449266394</v>
      </c>
      <c r="AZ29" s="41" t="s">
        <v>109</v>
      </c>
      <c r="BA29" s="35" t="s">
        <v>325</v>
      </c>
      <c r="BB29" s="36" t="s">
        <v>340</v>
      </c>
      <c r="BC29" s="1" t="s">
        <v>110</v>
      </c>
      <c r="BD29" s="34" t="s">
        <v>215</v>
      </c>
      <c r="BE29" s="36" t="s">
        <v>225</v>
      </c>
      <c r="BF29" s="36" t="s">
        <v>10</v>
      </c>
    </row>
    <row r="30" spans="1:58" s="7" customFormat="1" ht="57" thickBot="1">
      <c r="A30" s="23">
        <v>26</v>
      </c>
      <c r="B30" s="34" t="s">
        <v>53</v>
      </c>
      <c r="C30" s="35" t="s">
        <v>135</v>
      </c>
      <c r="D30" s="36" t="s">
        <v>148</v>
      </c>
      <c r="E30" s="57" t="s">
        <v>103</v>
      </c>
      <c r="F30" s="36">
        <v>900556555</v>
      </c>
      <c r="G30" s="36">
        <v>7</v>
      </c>
      <c r="H30" s="36" t="s">
        <v>167</v>
      </c>
      <c r="I30" s="53" t="s">
        <v>180</v>
      </c>
      <c r="J30" s="40">
        <v>43097</v>
      </c>
      <c r="K30" s="42">
        <v>43102</v>
      </c>
      <c r="L30" s="40">
        <v>43465</v>
      </c>
      <c r="M30" s="55">
        <v>52836000</v>
      </c>
      <c r="N30" s="42">
        <v>43102</v>
      </c>
      <c r="O30" s="77">
        <v>43556</v>
      </c>
      <c r="P30" s="43"/>
      <c r="Q30" s="41"/>
      <c r="R30" s="36"/>
      <c r="S30" s="45"/>
      <c r="T30" s="43"/>
      <c r="U30" s="41"/>
      <c r="V30" s="36"/>
      <c r="W30" s="40"/>
      <c r="X30" s="83"/>
      <c r="Y30" s="44"/>
      <c r="Z30" s="41"/>
      <c r="AA30" s="36"/>
      <c r="AB30" s="42"/>
      <c r="AC30" s="83"/>
      <c r="AD30" s="64"/>
      <c r="AE30" s="41"/>
      <c r="AF30" s="36"/>
      <c r="AG30" s="40"/>
      <c r="AH30" s="40"/>
      <c r="AI30" s="44"/>
      <c r="AJ30" s="41"/>
      <c r="AK30" s="36"/>
      <c r="AL30" s="40"/>
      <c r="AM30" s="60"/>
      <c r="AN30" s="44"/>
      <c r="AO30" s="40"/>
      <c r="AP30" s="40"/>
      <c r="AQ30" s="40"/>
      <c r="AR30" s="83"/>
      <c r="AS30" s="69">
        <v>43465</v>
      </c>
      <c r="AT30" s="34">
        <v>31</v>
      </c>
      <c r="AU30" s="36">
        <v>12</v>
      </c>
      <c r="AV30" s="45">
        <v>2018</v>
      </c>
      <c r="AW30" s="36" t="s">
        <v>2</v>
      </c>
      <c r="AX30" s="36">
        <v>363</v>
      </c>
      <c r="AY30" s="55">
        <v>52836000</v>
      </c>
      <c r="AZ30" s="41" t="s">
        <v>109</v>
      </c>
      <c r="BA30" s="35" t="s">
        <v>326</v>
      </c>
      <c r="BB30" s="36" t="s">
        <v>130</v>
      </c>
      <c r="BC30" s="1" t="s">
        <v>197</v>
      </c>
      <c r="BD30" s="34" t="s">
        <v>215</v>
      </c>
      <c r="BE30" s="36" t="s">
        <v>226</v>
      </c>
      <c r="BF30" s="36" t="s">
        <v>10</v>
      </c>
    </row>
    <row r="31" spans="1:58" s="7" customFormat="1" ht="90">
      <c r="A31" s="22">
        <v>27</v>
      </c>
      <c r="B31" s="34" t="s">
        <v>49</v>
      </c>
      <c r="C31" s="35" t="s">
        <v>135</v>
      </c>
      <c r="D31" s="36" t="s">
        <v>149</v>
      </c>
      <c r="E31" s="57" t="s">
        <v>100</v>
      </c>
      <c r="F31" s="37">
        <v>900103500</v>
      </c>
      <c r="G31" s="47">
        <v>9</v>
      </c>
      <c r="H31" s="36" t="s">
        <v>16</v>
      </c>
      <c r="I31" s="53" t="s">
        <v>181</v>
      </c>
      <c r="J31" s="40">
        <v>43098</v>
      </c>
      <c r="K31" s="40">
        <v>43101</v>
      </c>
      <c r="L31" s="40">
        <v>43465</v>
      </c>
      <c r="M31" s="55">
        <v>40500000</v>
      </c>
      <c r="N31" s="42" t="s">
        <v>43</v>
      </c>
      <c r="O31" s="77" t="s">
        <v>43</v>
      </c>
      <c r="P31" s="44"/>
      <c r="Q31" s="41"/>
      <c r="R31" s="36"/>
      <c r="S31" s="45"/>
      <c r="T31" s="44">
        <v>43454</v>
      </c>
      <c r="U31" s="41">
        <v>21838500</v>
      </c>
      <c r="V31" s="36">
        <v>183</v>
      </c>
      <c r="W31" s="40"/>
      <c r="X31" s="83"/>
      <c r="Y31" s="44"/>
      <c r="Z31" s="41"/>
      <c r="AA31" s="36"/>
      <c r="AB31" s="42"/>
      <c r="AC31" s="83"/>
      <c r="AD31" s="64"/>
      <c r="AE31" s="41"/>
      <c r="AF31" s="36"/>
      <c r="AG31" s="40"/>
      <c r="AH31" s="40"/>
      <c r="AI31" s="44"/>
      <c r="AJ31" s="41"/>
      <c r="AK31" s="36"/>
      <c r="AL31" s="40"/>
      <c r="AM31" s="60"/>
      <c r="AN31" s="44"/>
      <c r="AO31" s="40"/>
      <c r="AP31" s="40"/>
      <c r="AQ31" s="40"/>
      <c r="AR31" s="83"/>
      <c r="AS31" s="69">
        <v>43646</v>
      </c>
      <c r="AT31" s="34">
        <v>30</v>
      </c>
      <c r="AU31" s="36">
        <v>6</v>
      </c>
      <c r="AV31" s="45">
        <v>19</v>
      </c>
      <c r="AW31" s="36" t="s">
        <v>2</v>
      </c>
      <c r="AX31" s="36">
        <f>364+183</f>
        <v>547</v>
      </c>
      <c r="AY31" s="55">
        <f>M31+U31+Z31+AE31+AJ31</f>
        <v>62338500</v>
      </c>
      <c r="AZ31" s="41" t="s">
        <v>109</v>
      </c>
      <c r="BA31" s="35" t="s">
        <v>49</v>
      </c>
      <c r="BB31" s="36" t="s">
        <v>340</v>
      </c>
      <c r="BC31" s="36" t="s">
        <v>393</v>
      </c>
      <c r="BD31" s="34" t="s">
        <v>114</v>
      </c>
      <c r="BE31" s="36" t="s">
        <v>1</v>
      </c>
      <c r="BF31" s="36" t="s">
        <v>10</v>
      </c>
    </row>
    <row r="32" spans="1:58" s="7" customFormat="1" ht="45.75" thickBot="1">
      <c r="A32" s="23">
        <v>28</v>
      </c>
      <c r="B32" s="34" t="s">
        <v>53</v>
      </c>
      <c r="C32" s="35" t="s">
        <v>135</v>
      </c>
      <c r="D32" s="36" t="s">
        <v>150</v>
      </c>
      <c r="E32" s="36" t="s">
        <v>163</v>
      </c>
      <c r="F32" s="36">
        <v>79367465</v>
      </c>
      <c r="G32" s="36"/>
      <c r="H32" s="36" t="s">
        <v>167</v>
      </c>
      <c r="I32" s="53" t="s">
        <v>182</v>
      </c>
      <c r="J32" s="40">
        <v>43103</v>
      </c>
      <c r="K32" s="40">
        <v>43105</v>
      </c>
      <c r="L32" s="40">
        <v>43465</v>
      </c>
      <c r="M32" s="55">
        <v>83538000</v>
      </c>
      <c r="N32" s="42">
        <v>43105</v>
      </c>
      <c r="O32" s="77">
        <v>43555</v>
      </c>
      <c r="P32" s="43"/>
      <c r="Q32" s="41"/>
      <c r="R32" s="36"/>
      <c r="S32" s="45"/>
      <c r="T32" s="43"/>
      <c r="U32" s="41"/>
      <c r="V32" s="36"/>
      <c r="W32" s="40"/>
      <c r="X32" s="83"/>
      <c r="Y32" s="44"/>
      <c r="Z32" s="41"/>
      <c r="AA32" s="36"/>
      <c r="AB32" s="42"/>
      <c r="AC32" s="83"/>
      <c r="AD32" s="64"/>
      <c r="AE32" s="41"/>
      <c r="AF32" s="36"/>
      <c r="AG32" s="40"/>
      <c r="AH32" s="40"/>
      <c r="AI32" s="44"/>
      <c r="AJ32" s="41"/>
      <c r="AK32" s="36"/>
      <c r="AL32" s="40"/>
      <c r="AM32" s="60"/>
      <c r="AN32" s="44"/>
      <c r="AO32" s="40"/>
      <c r="AP32" s="40"/>
      <c r="AQ32" s="40"/>
      <c r="AR32" s="83"/>
      <c r="AS32" s="69">
        <v>43465</v>
      </c>
      <c r="AT32" s="34">
        <v>31</v>
      </c>
      <c r="AU32" s="36">
        <v>12</v>
      </c>
      <c r="AV32" s="45">
        <v>2018</v>
      </c>
      <c r="AW32" s="36" t="s">
        <v>2</v>
      </c>
      <c r="AX32" s="36">
        <v>360</v>
      </c>
      <c r="AY32" s="55">
        <v>83538000</v>
      </c>
      <c r="AZ32" s="41" t="s">
        <v>37</v>
      </c>
      <c r="BA32" s="36" t="s">
        <v>198</v>
      </c>
      <c r="BB32" s="36" t="s">
        <v>130</v>
      </c>
      <c r="BC32" s="1" t="s">
        <v>199</v>
      </c>
      <c r="BD32" s="34" t="s">
        <v>216</v>
      </c>
      <c r="BE32" s="36" t="s">
        <v>227</v>
      </c>
      <c r="BF32" s="36" t="s">
        <v>10</v>
      </c>
    </row>
    <row r="33" spans="1:58" s="7" customFormat="1" ht="101.25">
      <c r="A33" s="22">
        <v>29</v>
      </c>
      <c r="B33" s="34" t="s">
        <v>53</v>
      </c>
      <c r="C33" s="35" t="s">
        <v>135</v>
      </c>
      <c r="D33" s="36" t="s">
        <v>151</v>
      </c>
      <c r="E33" s="36" t="s">
        <v>101</v>
      </c>
      <c r="F33" s="36">
        <v>830089041</v>
      </c>
      <c r="G33" s="36">
        <v>6</v>
      </c>
      <c r="H33" s="36" t="s">
        <v>167</v>
      </c>
      <c r="I33" s="53" t="s">
        <v>183</v>
      </c>
      <c r="J33" s="40">
        <v>43105</v>
      </c>
      <c r="K33" s="40">
        <v>43105</v>
      </c>
      <c r="L33" s="40">
        <v>43465</v>
      </c>
      <c r="M33" s="55">
        <v>114240000</v>
      </c>
      <c r="N33" s="42">
        <v>43105</v>
      </c>
      <c r="O33" s="77">
        <v>43555</v>
      </c>
      <c r="P33" s="43"/>
      <c r="Q33" s="41"/>
      <c r="R33" s="36"/>
      <c r="S33" s="45"/>
      <c r="T33" s="43"/>
      <c r="U33" s="41"/>
      <c r="V33" s="36"/>
      <c r="W33" s="40"/>
      <c r="X33" s="83"/>
      <c r="Y33" s="44"/>
      <c r="Z33" s="41"/>
      <c r="AA33" s="36"/>
      <c r="AB33" s="42"/>
      <c r="AC33" s="83"/>
      <c r="AD33" s="64"/>
      <c r="AE33" s="41"/>
      <c r="AF33" s="36"/>
      <c r="AG33" s="40"/>
      <c r="AH33" s="40"/>
      <c r="AI33" s="44"/>
      <c r="AJ33" s="41"/>
      <c r="AK33" s="36"/>
      <c r="AL33" s="40"/>
      <c r="AM33" s="60"/>
      <c r="AN33" s="44"/>
      <c r="AO33" s="40"/>
      <c r="AP33" s="40"/>
      <c r="AQ33" s="40"/>
      <c r="AR33" s="83"/>
      <c r="AS33" s="69">
        <v>43465</v>
      </c>
      <c r="AT33" s="34">
        <v>31</v>
      </c>
      <c r="AU33" s="36">
        <v>12</v>
      </c>
      <c r="AV33" s="45">
        <v>2018</v>
      </c>
      <c r="AW33" s="36" t="s">
        <v>2</v>
      </c>
      <c r="AX33" s="36">
        <v>360</v>
      </c>
      <c r="AY33" s="55">
        <v>114240000</v>
      </c>
      <c r="AZ33" s="41" t="s">
        <v>109</v>
      </c>
      <c r="BA33" s="36" t="s">
        <v>198</v>
      </c>
      <c r="BB33" s="36" t="s">
        <v>130</v>
      </c>
      <c r="BC33" s="1" t="s">
        <v>199</v>
      </c>
      <c r="BD33" s="34" t="s">
        <v>217</v>
      </c>
      <c r="BE33" s="36" t="s">
        <v>227</v>
      </c>
      <c r="BF33" s="36" t="s">
        <v>10</v>
      </c>
    </row>
    <row r="34" spans="1:58" s="7" customFormat="1" ht="68.25" thickBot="1">
      <c r="A34" s="23">
        <v>30</v>
      </c>
      <c r="B34" s="34" t="s">
        <v>53</v>
      </c>
      <c r="C34" s="35" t="s">
        <v>135</v>
      </c>
      <c r="D34" s="36" t="s">
        <v>152</v>
      </c>
      <c r="E34" s="36" t="s">
        <v>104</v>
      </c>
      <c r="F34" s="36">
        <v>900768078</v>
      </c>
      <c r="G34" s="36">
        <v>5</v>
      </c>
      <c r="H34" s="36" t="s">
        <v>167</v>
      </c>
      <c r="I34" s="53" t="s">
        <v>184</v>
      </c>
      <c r="J34" s="40">
        <v>43109</v>
      </c>
      <c r="K34" s="40">
        <v>43111</v>
      </c>
      <c r="L34" s="40">
        <v>43452</v>
      </c>
      <c r="M34" s="55">
        <v>52788715</v>
      </c>
      <c r="N34" s="42">
        <v>43111</v>
      </c>
      <c r="O34" s="77">
        <v>43635</v>
      </c>
      <c r="P34" s="43" t="s">
        <v>309</v>
      </c>
      <c r="Q34" s="41">
        <v>0</v>
      </c>
      <c r="R34" s="36" t="s">
        <v>310</v>
      </c>
      <c r="S34" s="45">
        <v>0</v>
      </c>
      <c r="T34" s="44">
        <v>43452</v>
      </c>
      <c r="U34" s="74">
        <v>929678</v>
      </c>
      <c r="V34" s="36">
        <v>0</v>
      </c>
      <c r="W34" s="40"/>
      <c r="X34" s="83"/>
      <c r="Y34" s="44"/>
      <c r="Z34" s="41"/>
      <c r="AA34" s="36"/>
      <c r="AB34" s="42"/>
      <c r="AC34" s="83"/>
      <c r="AD34" s="64"/>
      <c r="AE34" s="41"/>
      <c r="AF34" s="36"/>
      <c r="AG34" s="40"/>
      <c r="AH34" s="40"/>
      <c r="AI34" s="44"/>
      <c r="AJ34" s="41"/>
      <c r="AK34" s="36"/>
      <c r="AL34" s="40"/>
      <c r="AM34" s="60"/>
      <c r="AN34" s="44"/>
      <c r="AO34" s="40"/>
      <c r="AP34" s="40"/>
      <c r="AQ34" s="40"/>
      <c r="AR34" s="83"/>
      <c r="AS34" s="69">
        <v>43452</v>
      </c>
      <c r="AT34" s="34">
        <v>18</v>
      </c>
      <c r="AU34" s="36">
        <v>12</v>
      </c>
      <c r="AV34" s="45">
        <v>2018</v>
      </c>
      <c r="AW34" s="36" t="s">
        <v>8</v>
      </c>
      <c r="AX34" s="36">
        <v>341</v>
      </c>
      <c r="AY34" s="55">
        <f>M34+U34+Z34+AE34+AJ34</f>
        <v>53718393</v>
      </c>
      <c r="AZ34" s="41" t="s">
        <v>109</v>
      </c>
      <c r="BA34" s="36" t="s">
        <v>194</v>
      </c>
      <c r="BB34" s="36" t="s">
        <v>200</v>
      </c>
      <c r="BC34" s="36" t="s">
        <v>394</v>
      </c>
      <c r="BD34" s="34" t="s">
        <v>116</v>
      </c>
      <c r="BE34" s="36" t="s">
        <v>227</v>
      </c>
      <c r="BF34" s="36" t="s">
        <v>10</v>
      </c>
    </row>
    <row r="35" spans="1:58" ht="56.25">
      <c r="A35" s="22">
        <v>31</v>
      </c>
      <c r="B35" s="34" t="s">
        <v>133</v>
      </c>
      <c r="C35" s="35" t="s">
        <v>135</v>
      </c>
      <c r="D35" s="36" t="s">
        <v>153</v>
      </c>
      <c r="E35" s="36" t="s">
        <v>164</v>
      </c>
      <c r="F35" s="36">
        <v>830123189</v>
      </c>
      <c r="G35" s="36">
        <v>2</v>
      </c>
      <c r="H35" s="36" t="s">
        <v>167</v>
      </c>
      <c r="I35" s="53" t="s">
        <v>185</v>
      </c>
      <c r="J35" s="40">
        <v>43110</v>
      </c>
      <c r="K35" s="40">
        <v>43111</v>
      </c>
      <c r="L35" s="40">
        <v>43465</v>
      </c>
      <c r="M35" s="55" t="s">
        <v>127</v>
      </c>
      <c r="N35" s="42">
        <v>43111</v>
      </c>
      <c r="O35" s="77">
        <v>43555</v>
      </c>
      <c r="P35" s="43"/>
      <c r="Q35" s="41"/>
      <c r="R35" s="36"/>
      <c r="S35" s="45"/>
      <c r="T35" s="43"/>
      <c r="U35" s="41"/>
      <c r="V35" s="36"/>
      <c r="W35" s="40"/>
      <c r="X35" s="83"/>
      <c r="Y35" s="44"/>
      <c r="Z35" s="41"/>
      <c r="AA35" s="36"/>
      <c r="AB35" s="42"/>
      <c r="AC35" s="83"/>
      <c r="AD35" s="64"/>
      <c r="AE35" s="41"/>
      <c r="AF35" s="36"/>
      <c r="AG35" s="40"/>
      <c r="AH35" s="40"/>
      <c r="AI35" s="44"/>
      <c r="AJ35" s="41"/>
      <c r="AK35" s="36"/>
      <c r="AL35" s="40"/>
      <c r="AM35" s="60"/>
      <c r="AN35" s="44"/>
      <c r="AO35" s="40"/>
      <c r="AP35" s="40"/>
      <c r="AQ35" s="40"/>
      <c r="AR35" s="83"/>
      <c r="AS35" s="69">
        <v>43465</v>
      </c>
      <c r="AT35" s="34">
        <v>31</v>
      </c>
      <c r="AU35" s="36">
        <v>12</v>
      </c>
      <c r="AV35" s="45">
        <v>2018</v>
      </c>
      <c r="AW35" s="36" t="s">
        <v>2</v>
      </c>
      <c r="AX35" s="36">
        <v>354</v>
      </c>
      <c r="AY35" s="55" t="s">
        <v>127</v>
      </c>
      <c r="AZ35" s="41" t="s">
        <v>109</v>
      </c>
      <c r="BA35" s="36" t="s">
        <v>202</v>
      </c>
      <c r="BB35" s="36" t="s">
        <v>202</v>
      </c>
      <c r="BC35" s="1" t="s">
        <v>122</v>
      </c>
      <c r="BD35" s="34" t="s">
        <v>218</v>
      </c>
      <c r="BE35" s="36" t="s">
        <v>224</v>
      </c>
      <c r="BF35" s="36" t="s">
        <v>131</v>
      </c>
    </row>
    <row r="36" spans="1:58" ht="45.75" thickBot="1">
      <c r="A36" s="23">
        <v>32</v>
      </c>
      <c r="B36" s="34" t="s">
        <v>53</v>
      </c>
      <c r="C36" s="35" t="s">
        <v>135</v>
      </c>
      <c r="D36" s="36" t="s">
        <v>154</v>
      </c>
      <c r="E36" s="36" t="s">
        <v>165</v>
      </c>
      <c r="F36" s="36">
        <v>900438181</v>
      </c>
      <c r="G36" s="36">
        <v>0</v>
      </c>
      <c r="H36" s="36" t="s">
        <v>167</v>
      </c>
      <c r="I36" s="53" t="s">
        <v>186</v>
      </c>
      <c r="J36" s="40">
        <v>43115</v>
      </c>
      <c r="K36" s="40">
        <v>43122</v>
      </c>
      <c r="L36" s="40">
        <v>43465</v>
      </c>
      <c r="M36" s="55">
        <v>88455080</v>
      </c>
      <c r="N36" s="42">
        <v>43122</v>
      </c>
      <c r="O36" s="77">
        <v>43555</v>
      </c>
      <c r="P36" s="43"/>
      <c r="Q36" s="41"/>
      <c r="R36" s="36"/>
      <c r="S36" s="45"/>
      <c r="T36" s="43"/>
      <c r="U36" s="41"/>
      <c r="V36" s="36"/>
      <c r="W36" s="40"/>
      <c r="X36" s="83"/>
      <c r="Y36" s="44"/>
      <c r="Z36" s="41"/>
      <c r="AA36" s="36"/>
      <c r="AB36" s="42"/>
      <c r="AC36" s="83"/>
      <c r="AD36" s="64"/>
      <c r="AE36" s="41"/>
      <c r="AF36" s="36"/>
      <c r="AG36" s="40"/>
      <c r="AH36" s="40"/>
      <c r="AI36" s="44"/>
      <c r="AJ36" s="41"/>
      <c r="AK36" s="36"/>
      <c r="AL36" s="40"/>
      <c r="AM36" s="60"/>
      <c r="AN36" s="44"/>
      <c r="AO36" s="40"/>
      <c r="AP36" s="40"/>
      <c r="AQ36" s="40"/>
      <c r="AR36" s="83"/>
      <c r="AS36" s="69">
        <v>43465</v>
      </c>
      <c r="AT36" s="34">
        <v>31</v>
      </c>
      <c r="AU36" s="36">
        <v>12</v>
      </c>
      <c r="AV36" s="45">
        <v>2018</v>
      </c>
      <c r="AW36" s="36" t="s">
        <v>2</v>
      </c>
      <c r="AX36" s="36">
        <v>343</v>
      </c>
      <c r="AY36" s="55">
        <v>88455080</v>
      </c>
      <c r="AZ36" s="41" t="s">
        <v>109</v>
      </c>
      <c r="BA36" s="36" t="s">
        <v>198</v>
      </c>
      <c r="BB36" s="36" t="s">
        <v>130</v>
      </c>
      <c r="BC36" s="1" t="s">
        <v>199</v>
      </c>
      <c r="BD36" s="34" t="s">
        <v>117</v>
      </c>
      <c r="BE36" s="36" t="s">
        <v>228</v>
      </c>
      <c r="BF36" s="36" t="s">
        <v>10</v>
      </c>
    </row>
    <row r="37" spans="1:58" ht="56.25">
      <c r="A37" s="22">
        <v>33</v>
      </c>
      <c r="B37" s="34" t="s">
        <v>133</v>
      </c>
      <c r="C37" s="35" t="s">
        <v>135</v>
      </c>
      <c r="D37" s="36" t="s">
        <v>155</v>
      </c>
      <c r="E37" s="36" t="s">
        <v>93</v>
      </c>
      <c r="F37" s="36">
        <v>52318842</v>
      </c>
      <c r="G37" s="36"/>
      <c r="H37" s="36" t="s">
        <v>167</v>
      </c>
      <c r="I37" s="53" t="s">
        <v>187</v>
      </c>
      <c r="J37" s="40">
        <v>43126</v>
      </c>
      <c r="K37" s="40">
        <v>43132</v>
      </c>
      <c r="L37" s="40">
        <v>43496</v>
      </c>
      <c r="M37" s="55">
        <v>28060250</v>
      </c>
      <c r="N37" s="40">
        <v>43132</v>
      </c>
      <c r="O37" s="63">
        <v>43491</v>
      </c>
      <c r="P37" s="43"/>
      <c r="Q37" s="41"/>
      <c r="R37" s="36"/>
      <c r="S37" s="45"/>
      <c r="T37" s="43"/>
      <c r="U37" s="41"/>
      <c r="V37" s="36"/>
      <c r="W37" s="40"/>
      <c r="X37" s="83"/>
      <c r="Y37" s="44"/>
      <c r="Z37" s="41"/>
      <c r="AA37" s="36"/>
      <c r="AB37" s="42"/>
      <c r="AC37" s="83"/>
      <c r="AD37" s="64"/>
      <c r="AE37" s="41"/>
      <c r="AF37" s="36"/>
      <c r="AG37" s="40"/>
      <c r="AH37" s="40"/>
      <c r="AI37" s="44"/>
      <c r="AJ37" s="41"/>
      <c r="AK37" s="36"/>
      <c r="AL37" s="40"/>
      <c r="AM37" s="60"/>
      <c r="AN37" s="44"/>
      <c r="AO37" s="40"/>
      <c r="AP37" s="40"/>
      <c r="AQ37" s="40"/>
      <c r="AR37" s="83"/>
      <c r="AS37" s="69">
        <v>43496</v>
      </c>
      <c r="AT37" s="34">
        <v>31</v>
      </c>
      <c r="AU37" s="36">
        <v>1</v>
      </c>
      <c r="AV37" s="45">
        <v>2019</v>
      </c>
      <c r="AW37" s="36" t="s">
        <v>2</v>
      </c>
      <c r="AX37" s="36">
        <v>364</v>
      </c>
      <c r="AY37" s="55">
        <v>28060250</v>
      </c>
      <c r="AZ37" s="41" t="s">
        <v>191</v>
      </c>
      <c r="BA37" s="36" t="s">
        <v>327</v>
      </c>
      <c r="BB37" s="36" t="s">
        <v>202</v>
      </c>
      <c r="BC37" s="1" t="s">
        <v>193</v>
      </c>
      <c r="BD37" s="34" t="s">
        <v>219</v>
      </c>
      <c r="BE37" s="36" t="s">
        <v>224</v>
      </c>
      <c r="BF37" s="36" t="s">
        <v>10</v>
      </c>
    </row>
    <row r="38" spans="1:58" ht="44.25" customHeight="1" thickBot="1">
      <c r="A38" s="23">
        <v>34</v>
      </c>
      <c r="B38" s="34" t="s">
        <v>15</v>
      </c>
      <c r="C38" s="35" t="s">
        <v>135</v>
      </c>
      <c r="D38" s="36" t="s">
        <v>156</v>
      </c>
      <c r="E38" s="36" t="s">
        <v>166</v>
      </c>
      <c r="F38" s="36">
        <v>804002893</v>
      </c>
      <c r="G38" s="36">
        <v>6</v>
      </c>
      <c r="H38" s="36" t="s">
        <v>167</v>
      </c>
      <c r="I38" s="53" t="s">
        <v>188</v>
      </c>
      <c r="J38" s="40">
        <v>43126</v>
      </c>
      <c r="K38" s="40">
        <v>43126</v>
      </c>
      <c r="L38" s="40">
        <v>44221</v>
      </c>
      <c r="M38" s="55">
        <v>75660000</v>
      </c>
      <c r="N38" s="40">
        <v>43126</v>
      </c>
      <c r="O38" s="63">
        <v>44312</v>
      </c>
      <c r="P38" s="43"/>
      <c r="Q38" s="41"/>
      <c r="R38" s="36"/>
      <c r="S38" s="45"/>
      <c r="T38" s="43"/>
      <c r="U38" s="41"/>
      <c r="V38" s="36"/>
      <c r="W38" s="40"/>
      <c r="X38" s="83"/>
      <c r="Y38" s="44"/>
      <c r="Z38" s="41"/>
      <c r="AA38" s="36"/>
      <c r="AB38" s="42"/>
      <c r="AC38" s="83"/>
      <c r="AD38" s="64"/>
      <c r="AE38" s="41"/>
      <c r="AF38" s="36"/>
      <c r="AG38" s="40"/>
      <c r="AH38" s="40"/>
      <c r="AI38" s="44"/>
      <c r="AJ38" s="41"/>
      <c r="AK38" s="36"/>
      <c r="AL38" s="40"/>
      <c r="AM38" s="60"/>
      <c r="AN38" s="44"/>
      <c r="AO38" s="40"/>
      <c r="AP38" s="40"/>
      <c r="AQ38" s="40"/>
      <c r="AR38" s="83"/>
      <c r="AS38" s="69">
        <v>44221</v>
      </c>
      <c r="AT38" s="34">
        <v>25</v>
      </c>
      <c r="AU38" s="36">
        <v>1</v>
      </c>
      <c r="AV38" s="45">
        <v>2021</v>
      </c>
      <c r="AW38" s="36" t="s">
        <v>2</v>
      </c>
      <c r="AX38" s="36">
        <v>1095</v>
      </c>
      <c r="AY38" s="55">
        <v>75660000</v>
      </c>
      <c r="AZ38" s="41" t="s">
        <v>109</v>
      </c>
      <c r="BA38" s="35" t="s">
        <v>203</v>
      </c>
      <c r="BB38" s="36" t="s">
        <v>203</v>
      </c>
      <c r="BC38" s="1" t="s">
        <v>204</v>
      </c>
      <c r="BD38" s="34" t="s">
        <v>220</v>
      </c>
      <c r="BE38" s="36" t="s">
        <v>48</v>
      </c>
      <c r="BF38" s="36" t="s">
        <v>10</v>
      </c>
    </row>
    <row r="39" spans="1:58" ht="45">
      <c r="A39" s="22">
        <v>35</v>
      </c>
      <c r="B39" s="34" t="s">
        <v>15</v>
      </c>
      <c r="C39" s="35" t="s">
        <v>135</v>
      </c>
      <c r="D39" s="36" t="s">
        <v>230</v>
      </c>
      <c r="E39" s="36" t="s">
        <v>232</v>
      </c>
      <c r="F39" s="36">
        <v>830081460</v>
      </c>
      <c r="G39" s="36">
        <v>2</v>
      </c>
      <c r="H39" s="36" t="s">
        <v>167</v>
      </c>
      <c r="I39" s="53" t="s">
        <v>233</v>
      </c>
      <c r="J39" s="40">
        <v>43257</v>
      </c>
      <c r="K39" s="40">
        <v>43258</v>
      </c>
      <c r="L39" s="40">
        <v>43379</v>
      </c>
      <c r="M39" s="55">
        <v>178500000</v>
      </c>
      <c r="N39" s="42">
        <v>43258</v>
      </c>
      <c r="O39" s="77">
        <v>43471</v>
      </c>
      <c r="P39" s="43"/>
      <c r="Q39" s="41"/>
      <c r="R39" s="36"/>
      <c r="S39" s="45"/>
      <c r="T39" s="43">
        <v>43360</v>
      </c>
      <c r="U39" s="55">
        <v>224910000</v>
      </c>
      <c r="V39" s="36">
        <v>86</v>
      </c>
      <c r="W39" s="40">
        <v>43379</v>
      </c>
      <c r="X39" s="83">
        <v>43555</v>
      </c>
      <c r="Y39" s="44"/>
      <c r="Z39" s="41"/>
      <c r="AA39" s="36"/>
      <c r="AB39" s="42"/>
      <c r="AC39" s="83"/>
      <c r="AD39" s="64"/>
      <c r="AE39" s="41"/>
      <c r="AF39" s="36"/>
      <c r="AG39" s="40"/>
      <c r="AH39" s="40"/>
      <c r="AI39" s="44"/>
      <c r="AJ39" s="41"/>
      <c r="AK39" s="36"/>
      <c r="AL39" s="40"/>
      <c r="AM39" s="60"/>
      <c r="AN39" s="44"/>
      <c r="AO39" s="40"/>
      <c r="AP39" s="40"/>
      <c r="AQ39" s="40"/>
      <c r="AR39" s="83"/>
      <c r="AS39" s="69">
        <v>43465</v>
      </c>
      <c r="AT39" s="34">
        <v>31</v>
      </c>
      <c r="AU39" s="36">
        <v>12</v>
      </c>
      <c r="AV39" s="45">
        <v>2018</v>
      </c>
      <c r="AW39" s="36" t="s">
        <v>2</v>
      </c>
      <c r="AX39" s="36">
        <v>207</v>
      </c>
      <c r="AY39" s="55">
        <v>403410000</v>
      </c>
      <c r="AZ39" s="41" t="s">
        <v>109</v>
      </c>
      <c r="BA39" s="35" t="s">
        <v>328</v>
      </c>
      <c r="BB39" s="36" t="s">
        <v>235</v>
      </c>
      <c r="BC39" s="1" t="s">
        <v>236</v>
      </c>
      <c r="BD39" s="34" t="s">
        <v>237</v>
      </c>
      <c r="BE39" s="36" t="s">
        <v>225</v>
      </c>
      <c r="BF39" s="36" t="s">
        <v>10</v>
      </c>
    </row>
    <row r="40" spans="1:58" ht="90.75" thickBot="1">
      <c r="A40" s="23">
        <v>36</v>
      </c>
      <c r="B40" s="34" t="s">
        <v>53</v>
      </c>
      <c r="C40" s="35" t="s">
        <v>135</v>
      </c>
      <c r="D40" s="36" t="s">
        <v>231</v>
      </c>
      <c r="E40" s="36" t="s">
        <v>101</v>
      </c>
      <c r="F40" s="36">
        <v>830089041</v>
      </c>
      <c r="G40" s="36">
        <v>6</v>
      </c>
      <c r="H40" s="36" t="s">
        <v>167</v>
      </c>
      <c r="I40" s="53" t="s">
        <v>234</v>
      </c>
      <c r="J40" s="40">
        <v>43272</v>
      </c>
      <c r="K40" s="40">
        <v>43273</v>
      </c>
      <c r="L40" s="40">
        <v>43637</v>
      </c>
      <c r="M40" s="55">
        <v>71400000</v>
      </c>
      <c r="N40" s="42">
        <v>43273</v>
      </c>
      <c r="O40" s="77">
        <v>43729</v>
      </c>
      <c r="P40" s="43"/>
      <c r="Q40" s="41"/>
      <c r="R40" s="36"/>
      <c r="S40" s="45"/>
      <c r="T40" s="43"/>
      <c r="U40" s="41"/>
      <c r="V40" s="36"/>
      <c r="W40" s="40"/>
      <c r="X40" s="83"/>
      <c r="Y40" s="44"/>
      <c r="Z40" s="41"/>
      <c r="AA40" s="36"/>
      <c r="AB40" s="42"/>
      <c r="AC40" s="83"/>
      <c r="AD40" s="64"/>
      <c r="AE40" s="41"/>
      <c r="AF40" s="36"/>
      <c r="AG40" s="40"/>
      <c r="AH40" s="40"/>
      <c r="AI40" s="44"/>
      <c r="AJ40" s="41"/>
      <c r="AK40" s="36"/>
      <c r="AL40" s="40"/>
      <c r="AM40" s="60"/>
      <c r="AN40" s="44"/>
      <c r="AO40" s="40"/>
      <c r="AP40" s="40"/>
      <c r="AQ40" s="40"/>
      <c r="AR40" s="83"/>
      <c r="AS40" s="69">
        <v>43637</v>
      </c>
      <c r="AT40" s="34">
        <v>21</v>
      </c>
      <c r="AU40" s="36">
        <v>6</v>
      </c>
      <c r="AV40" s="45">
        <v>2019</v>
      </c>
      <c r="AW40" s="36" t="s">
        <v>8</v>
      </c>
      <c r="AX40" s="36">
        <v>364</v>
      </c>
      <c r="AY40" s="55">
        <v>71400000</v>
      </c>
      <c r="AZ40" s="41" t="s">
        <v>109</v>
      </c>
      <c r="BA40" s="35" t="s">
        <v>326</v>
      </c>
      <c r="BB40" s="36" t="s">
        <v>130</v>
      </c>
      <c r="BC40" s="1" t="s">
        <v>197</v>
      </c>
      <c r="BD40" s="34" t="s">
        <v>238</v>
      </c>
      <c r="BE40" s="36" t="s">
        <v>228</v>
      </c>
      <c r="BF40" s="36" t="s">
        <v>10</v>
      </c>
    </row>
    <row r="41" spans="1:58" ht="56.25">
      <c r="A41" s="22">
        <v>37</v>
      </c>
      <c r="B41" s="34" t="s">
        <v>64</v>
      </c>
      <c r="C41" s="35" t="s">
        <v>135</v>
      </c>
      <c r="D41" s="36" t="s">
        <v>243</v>
      </c>
      <c r="E41" s="36" t="s">
        <v>247</v>
      </c>
      <c r="F41" s="36">
        <v>900602724</v>
      </c>
      <c r="G41" s="36">
        <v>2</v>
      </c>
      <c r="H41" s="36" t="s">
        <v>167</v>
      </c>
      <c r="I41" s="53" t="s">
        <v>251</v>
      </c>
      <c r="J41" s="40">
        <v>43308</v>
      </c>
      <c r="K41" s="40">
        <v>43313</v>
      </c>
      <c r="L41" s="40">
        <v>43677</v>
      </c>
      <c r="M41" s="55">
        <v>224447184</v>
      </c>
      <c r="N41" s="42">
        <v>43313</v>
      </c>
      <c r="O41" s="77">
        <v>43768</v>
      </c>
      <c r="P41" s="43"/>
      <c r="Q41" s="41"/>
      <c r="R41" s="36"/>
      <c r="S41" s="45"/>
      <c r="T41" s="43"/>
      <c r="U41" s="41"/>
      <c r="V41" s="36"/>
      <c r="W41" s="40"/>
      <c r="X41" s="83"/>
      <c r="Y41" s="44"/>
      <c r="Z41" s="41"/>
      <c r="AA41" s="36"/>
      <c r="AB41" s="42"/>
      <c r="AC41" s="83"/>
      <c r="AD41" s="64"/>
      <c r="AE41" s="41"/>
      <c r="AF41" s="36"/>
      <c r="AG41" s="40"/>
      <c r="AH41" s="40"/>
      <c r="AI41" s="44"/>
      <c r="AJ41" s="41"/>
      <c r="AK41" s="36"/>
      <c r="AL41" s="40"/>
      <c r="AM41" s="60"/>
      <c r="AN41" s="44"/>
      <c r="AO41" s="40"/>
      <c r="AP41" s="40"/>
      <c r="AQ41" s="40"/>
      <c r="AR41" s="83"/>
      <c r="AS41" s="69">
        <v>43677</v>
      </c>
      <c r="AT41" s="34">
        <v>31</v>
      </c>
      <c r="AU41" s="36">
        <v>7</v>
      </c>
      <c r="AV41" s="45">
        <v>2019</v>
      </c>
      <c r="AW41" s="36" t="s">
        <v>2</v>
      </c>
      <c r="AX41" s="36">
        <v>364</v>
      </c>
      <c r="AY41" s="55">
        <v>224447184</v>
      </c>
      <c r="AZ41" s="41" t="s">
        <v>109</v>
      </c>
      <c r="BA41" s="35" t="s">
        <v>329</v>
      </c>
      <c r="BB41" s="36" t="s">
        <v>255</v>
      </c>
      <c r="BC41" s="1" t="s">
        <v>256</v>
      </c>
      <c r="BD41" s="34" t="s">
        <v>258</v>
      </c>
      <c r="BE41" s="36" t="s">
        <v>224</v>
      </c>
      <c r="BF41" s="36" t="s">
        <v>10</v>
      </c>
    </row>
    <row r="42" spans="1:58" ht="57" thickBot="1">
      <c r="A42" s="23">
        <v>38</v>
      </c>
      <c r="B42" s="34" t="s">
        <v>53</v>
      </c>
      <c r="C42" s="35" t="s">
        <v>135</v>
      </c>
      <c r="D42" s="36" t="s">
        <v>244</v>
      </c>
      <c r="E42" s="36" t="s">
        <v>248</v>
      </c>
      <c r="F42" s="36">
        <v>900269652</v>
      </c>
      <c r="G42" s="36">
        <v>2</v>
      </c>
      <c r="H42" s="36" t="s">
        <v>167</v>
      </c>
      <c r="I42" s="53" t="s">
        <v>252</v>
      </c>
      <c r="J42" s="40">
        <v>43311</v>
      </c>
      <c r="K42" s="40">
        <v>43312</v>
      </c>
      <c r="L42" s="40">
        <v>43465</v>
      </c>
      <c r="M42" s="55">
        <v>61880000</v>
      </c>
      <c r="N42" s="42">
        <v>43312</v>
      </c>
      <c r="O42" s="77">
        <v>43555</v>
      </c>
      <c r="P42" s="43"/>
      <c r="Q42" s="41"/>
      <c r="R42" s="36"/>
      <c r="S42" s="45"/>
      <c r="T42" s="43"/>
      <c r="U42" s="41"/>
      <c r="V42" s="36"/>
      <c r="W42" s="40"/>
      <c r="X42" s="83"/>
      <c r="Y42" s="44"/>
      <c r="Z42" s="41"/>
      <c r="AA42" s="36"/>
      <c r="AB42" s="42"/>
      <c r="AC42" s="83"/>
      <c r="AD42" s="64"/>
      <c r="AE42" s="41"/>
      <c r="AF42" s="36"/>
      <c r="AG42" s="40"/>
      <c r="AH42" s="40"/>
      <c r="AI42" s="44"/>
      <c r="AJ42" s="41"/>
      <c r="AK42" s="36"/>
      <c r="AL42" s="40"/>
      <c r="AM42" s="60"/>
      <c r="AN42" s="44"/>
      <c r="AO42" s="40"/>
      <c r="AP42" s="40"/>
      <c r="AQ42" s="40"/>
      <c r="AR42" s="83"/>
      <c r="AS42" s="69">
        <v>43465</v>
      </c>
      <c r="AT42" s="34">
        <v>31</v>
      </c>
      <c r="AU42" s="36">
        <v>12</v>
      </c>
      <c r="AV42" s="45">
        <v>2018</v>
      </c>
      <c r="AW42" s="36" t="s">
        <v>2</v>
      </c>
      <c r="AX42" s="36">
        <v>153</v>
      </c>
      <c r="AY42" s="55">
        <v>61880000</v>
      </c>
      <c r="AZ42" s="41" t="s">
        <v>109</v>
      </c>
      <c r="BA42" s="35" t="s">
        <v>330</v>
      </c>
      <c r="BB42" s="36" t="s">
        <v>200</v>
      </c>
      <c r="BC42" s="1" t="s">
        <v>201</v>
      </c>
      <c r="BD42" s="34" t="s">
        <v>259</v>
      </c>
      <c r="BE42" s="36" t="s">
        <v>228</v>
      </c>
      <c r="BF42" s="36" t="s">
        <v>10</v>
      </c>
    </row>
    <row r="43" spans="1:58" ht="45">
      <c r="A43" s="22">
        <v>39</v>
      </c>
      <c r="B43" s="34" t="s">
        <v>15</v>
      </c>
      <c r="C43" s="35" t="s">
        <v>135</v>
      </c>
      <c r="D43" s="36" t="s">
        <v>245</v>
      </c>
      <c r="E43" s="36" t="s">
        <v>249</v>
      </c>
      <c r="F43" s="36">
        <v>860050906</v>
      </c>
      <c r="G43" s="36">
        <v>1</v>
      </c>
      <c r="H43" s="36" t="s">
        <v>167</v>
      </c>
      <c r="I43" s="53" t="s">
        <v>253</v>
      </c>
      <c r="J43" s="40">
        <v>43314</v>
      </c>
      <c r="K43" s="40">
        <v>43321</v>
      </c>
      <c r="L43" s="40">
        <v>43685</v>
      </c>
      <c r="M43" s="55">
        <v>234372600</v>
      </c>
      <c r="N43" s="42">
        <v>43321</v>
      </c>
      <c r="O43" s="77">
        <v>43771</v>
      </c>
      <c r="P43" s="43"/>
      <c r="Q43" s="41"/>
      <c r="R43" s="36"/>
      <c r="S43" s="45"/>
      <c r="T43" s="43"/>
      <c r="U43" s="41"/>
      <c r="V43" s="36"/>
      <c r="W43" s="40"/>
      <c r="X43" s="83"/>
      <c r="Y43" s="44"/>
      <c r="Z43" s="41"/>
      <c r="AA43" s="36"/>
      <c r="AB43" s="42"/>
      <c r="AC43" s="83"/>
      <c r="AD43" s="64"/>
      <c r="AE43" s="41"/>
      <c r="AF43" s="36"/>
      <c r="AG43" s="40"/>
      <c r="AH43" s="40"/>
      <c r="AI43" s="44"/>
      <c r="AJ43" s="41"/>
      <c r="AK43" s="36"/>
      <c r="AL43" s="40"/>
      <c r="AM43" s="60"/>
      <c r="AN43" s="44"/>
      <c r="AO43" s="40"/>
      <c r="AP43" s="40"/>
      <c r="AQ43" s="40"/>
      <c r="AR43" s="83"/>
      <c r="AS43" s="69">
        <v>43685</v>
      </c>
      <c r="AT43" s="34">
        <v>8</v>
      </c>
      <c r="AU43" s="36">
        <v>8</v>
      </c>
      <c r="AV43" s="45">
        <v>2019</v>
      </c>
      <c r="AW43" s="36" t="s">
        <v>2</v>
      </c>
      <c r="AX43" s="36">
        <v>364</v>
      </c>
      <c r="AY43" s="55">
        <v>234372600</v>
      </c>
      <c r="AZ43" s="41" t="s">
        <v>109</v>
      </c>
      <c r="BA43" s="35" t="s">
        <v>331</v>
      </c>
      <c r="BB43" s="36" t="s">
        <v>257</v>
      </c>
      <c r="BC43" s="1" t="s">
        <v>121</v>
      </c>
      <c r="BD43" s="34" t="s">
        <v>260</v>
      </c>
      <c r="BE43" s="36" t="s">
        <v>228</v>
      </c>
      <c r="BF43" s="36" t="s">
        <v>10</v>
      </c>
    </row>
    <row r="44" spans="1:58" ht="57" thickBot="1">
      <c r="A44" s="23">
        <v>40</v>
      </c>
      <c r="B44" s="34" t="s">
        <v>64</v>
      </c>
      <c r="C44" s="35" t="s">
        <v>262</v>
      </c>
      <c r="D44" s="36" t="s">
        <v>263</v>
      </c>
      <c r="E44" s="36" t="s">
        <v>264</v>
      </c>
      <c r="F44" s="36">
        <v>900008801</v>
      </c>
      <c r="G44" s="36">
        <v>4</v>
      </c>
      <c r="H44" s="36" t="s">
        <v>167</v>
      </c>
      <c r="I44" s="53" t="s">
        <v>265</v>
      </c>
      <c r="J44" s="40">
        <v>43322</v>
      </c>
      <c r="K44" s="40">
        <v>43344</v>
      </c>
      <c r="L44" s="40">
        <v>43708</v>
      </c>
      <c r="M44" s="55">
        <v>89991345</v>
      </c>
      <c r="N44" s="42">
        <v>43344</v>
      </c>
      <c r="O44" s="77">
        <v>43687</v>
      </c>
      <c r="P44" s="43"/>
      <c r="Q44" s="41"/>
      <c r="R44" s="36"/>
      <c r="S44" s="45"/>
      <c r="T44" s="43"/>
      <c r="U44" s="41"/>
      <c r="V44" s="36"/>
      <c r="W44" s="40"/>
      <c r="X44" s="83"/>
      <c r="Y44" s="44"/>
      <c r="Z44" s="41"/>
      <c r="AA44" s="36"/>
      <c r="AB44" s="42"/>
      <c r="AC44" s="83"/>
      <c r="AD44" s="64"/>
      <c r="AE44" s="41"/>
      <c r="AF44" s="36"/>
      <c r="AG44" s="40"/>
      <c r="AH44" s="40"/>
      <c r="AI44" s="44"/>
      <c r="AJ44" s="41"/>
      <c r="AK44" s="36"/>
      <c r="AL44" s="40"/>
      <c r="AM44" s="60"/>
      <c r="AN44" s="44"/>
      <c r="AO44" s="40"/>
      <c r="AP44" s="40"/>
      <c r="AQ44" s="40"/>
      <c r="AR44" s="83"/>
      <c r="AS44" s="69">
        <v>43708</v>
      </c>
      <c r="AT44" s="34">
        <v>31</v>
      </c>
      <c r="AU44" s="36">
        <v>8</v>
      </c>
      <c r="AV44" s="45">
        <v>2019</v>
      </c>
      <c r="AW44" s="36" t="s">
        <v>2</v>
      </c>
      <c r="AX44" s="36">
        <v>364</v>
      </c>
      <c r="AY44" s="55">
        <v>89991345</v>
      </c>
      <c r="AZ44" s="41" t="s">
        <v>109</v>
      </c>
      <c r="BA44" s="35" t="s">
        <v>332</v>
      </c>
      <c r="BB44" s="36" t="s">
        <v>202</v>
      </c>
      <c r="BC44" s="1" t="s">
        <v>266</v>
      </c>
      <c r="BD44" s="34" t="s">
        <v>343</v>
      </c>
      <c r="BE44" s="36" t="s">
        <v>224</v>
      </c>
      <c r="BF44" s="36" t="s">
        <v>10</v>
      </c>
    </row>
    <row r="45" spans="1:58" ht="45">
      <c r="A45" s="22">
        <v>41</v>
      </c>
      <c r="B45" s="34" t="s">
        <v>15</v>
      </c>
      <c r="C45" s="35" t="s">
        <v>135</v>
      </c>
      <c r="D45" s="36" t="s">
        <v>246</v>
      </c>
      <c r="E45" s="36" t="s">
        <v>250</v>
      </c>
      <c r="F45" s="36">
        <v>900384224</v>
      </c>
      <c r="G45" s="36">
        <v>5</v>
      </c>
      <c r="H45" s="36" t="s">
        <v>167</v>
      </c>
      <c r="I45" s="53" t="s">
        <v>254</v>
      </c>
      <c r="J45" s="40">
        <v>43328</v>
      </c>
      <c r="K45" s="40">
        <v>43333</v>
      </c>
      <c r="L45" s="40">
        <v>43697</v>
      </c>
      <c r="M45" s="55">
        <v>16734204</v>
      </c>
      <c r="N45" s="42">
        <v>43333</v>
      </c>
      <c r="O45" s="77">
        <v>43785</v>
      </c>
      <c r="P45" s="43"/>
      <c r="Q45" s="41"/>
      <c r="R45" s="36"/>
      <c r="S45" s="45"/>
      <c r="T45" s="43"/>
      <c r="U45" s="41"/>
      <c r="V45" s="36"/>
      <c r="W45" s="40"/>
      <c r="X45" s="83"/>
      <c r="Y45" s="44"/>
      <c r="Z45" s="41"/>
      <c r="AA45" s="36"/>
      <c r="AB45" s="42"/>
      <c r="AC45" s="83"/>
      <c r="AD45" s="64"/>
      <c r="AE45" s="41"/>
      <c r="AF45" s="36"/>
      <c r="AG45" s="40"/>
      <c r="AH45" s="40"/>
      <c r="AI45" s="44"/>
      <c r="AJ45" s="41"/>
      <c r="AK45" s="36"/>
      <c r="AL45" s="40"/>
      <c r="AM45" s="60"/>
      <c r="AN45" s="44"/>
      <c r="AO45" s="40"/>
      <c r="AP45" s="40"/>
      <c r="AQ45" s="40"/>
      <c r="AR45" s="83"/>
      <c r="AS45" s="69">
        <v>43697</v>
      </c>
      <c r="AT45" s="34">
        <v>20</v>
      </c>
      <c r="AU45" s="36">
        <v>8</v>
      </c>
      <c r="AV45" s="45">
        <v>2019</v>
      </c>
      <c r="AW45" s="36" t="s">
        <v>2</v>
      </c>
      <c r="AX45" s="36">
        <v>364</v>
      </c>
      <c r="AY45" s="55">
        <v>16734204</v>
      </c>
      <c r="AZ45" s="41" t="s">
        <v>109</v>
      </c>
      <c r="BA45" s="35" t="s">
        <v>331</v>
      </c>
      <c r="BB45" s="36" t="s">
        <v>257</v>
      </c>
      <c r="BC45" s="1" t="s">
        <v>121</v>
      </c>
      <c r="BD45" s="34" t="s">
        <v>261</v>
      </c>
      <c r="BE45" s="36" t="s">
        <v>228</v>
      </c>
      <c r="BF45" s="36" t="s">
        <v>10</v>
      </c>
    </row>
    <row r="46" spans="1:58" ht="57" thickBot="1">
      <c r="A46" s="23">
        <v>42</v>
      </c>
      <c r="B46" s="34" t="s">
        <v>15</v>
      </c>
      <c r="C46" s="35" t="s">
        <v>135</v>
      </c>
      <c r="D46" s="36" t="s">
        <v>298</v>
      </c>
      <c r="E46" s="36" t="s">
        <v>299</v>
      </c>
      <c r="F46" s="36">
        <v>830058677</v>
      </c>
      <c r="G46" s="36">
        <v>7</v>
      </c>
      <c r="H46" s="36" t="s">
        <v>167</v>
      </c>
      <c r="I46" s="53" t="s">
        <v>304</v>
      </c>
      <c r="J46" s="40">
        <v>43333</v>
      </c>
      <c r="K46" s="40">
        <v>43371</v>
      </c>
      <c r="L46" s="40">
        <v>43765</v>
      </c>
      <c r="M46" s="55">
        <v>54000000</v>
      </c>
      <c r="N46" s="42">
        <v>43371</v>
      </c>
      <c r="O46" s="77">
        <v>43822</v>
      </c>
      <c r="P46" s="43"/>
      <c r="Q46" s="41"/>
      <c r="R46" s="36"/>
      <c r="S46" s="45"/>
      <c r="T46" s="43"/>
      <c r="U46" s="41"/>
      <c r="V46" s="36"/>
      <c r="W46" s="40"/>
      <c r="X46" s="83"/>
      <c r="Y46" s="44"/>
      <c r="Z46" s="41"/>
      <c r="AA46" s="36"/>
      <c r="AB46" s="42"/>
      <c r="AC46" s="83"/>
      <c r="AD46" s="64"/>
      <c r="AE46" s="41"/>
      <c r="AF46" s="36"/>
      <c r="AG46" s="40"/>
      <c r="AH46" s="40"/>
      <c r="AI46" s="44"/>
      <c r="AJ46" s="41"/>
      <c r="AK46" s="36"/>
      <c r="AL46" s="40"/>
      <c r="AM46" s="60"/>
      <c r="AN46" s="44"/>
      <c r="AO46" s="40"/>
      <c r="AP46" s="40"/>
      <c r="AQ46" s="40"/>
      <c r="AR46" s="83"/>
      <c r="AS46" s="69">
        <v>43765</v>
      </c>
      <c r="AT46" s="34">
        <v>17</v>
      </c>
      <c r="AU46" s="36">
        <v>10</v>
      </c>
      <c r="AV46" s="45">
        <v>2019</v>
      </c>
      <c r="AW46" s="36" t="s">
        <v>2</v>
      </c>
      <c r="AX46" s="36">
        <v>394</v>
      </c>
      <c r="AY46" s="55">
        <v>54000000</v>
      </c>
      <c r="AZ46" s="41" t="s">
        <v>38</v>
      </c>
      <c r="BA46" s="35" t="s">
        <v>63</v>
      </c>
      <c r="BB46" s="36" t="s">
        <v>340</v>
      </c>
      <c r="BC46" s="1" t="s">
        <v>341</v>
      </c>
      <c r="BD46" s="34" t="s">
        <v>344</v>
      </c>
      <c r="BE46" s="36" t="s">
        <v>224</v>
      </c>
      <c r="BF46" s="36" t="s">
        <v>10</v>
      </c>
    </row>
    <row r="47" spans="1:58" ht="33.75">
      <c r="A47" s="22">
        <v>43</v>
      </c>
      <c r="B47" s="34" t="s">
        <v>64</v>
      </c>
      <c r="C47" s="35" t="s">
        <v>135</v>
      </c>
      <c r="D47" s="36" t="s">
        <v>277</v>
      </c>
      <c r="E47" s="36" t="s">
        <v>278</v>
      </c>
      <c r="F47" s="36">
        <v>830101571</v>
      </c>
      <c r="G47" s="36">
        <v>9</v>
      </c>
      <c r="H47" s="36" t="s">
        <v>167</v>
      </c>
      <c r="I47" s="53" t="s">
        <v>279</v>
      </c>
      <c r="J47" s="40">
        <v>43342</v>
      </c>
      <c r="K47" s="40">
        <v>43362</v>
      </c>
      <c r="L47" s="40">
        <v>43634</v>
      </c>
      <c r="M47" s="55">
        <v>944860000</v>
      </c>
      <c r="N47" s="42">
        <v>43362</v>
      </c>
      <c r="O47" s="77">
        <v>43799</v>
      </c>
      <c r="P47" s="43">
        <v>43361</v>
      </c>
      <c r="Q47" s="41">
        <v>0</v>
      </c>
      <c r="R47" s="36" t="s">
        <v>280</v>
      </c>
      <c r="S47" s="45">
        <v>0</v>
      </c>
      <c r="T47" s="43">
        <v>43362</v>
      </c>
      <c r="U47" s="41">
        <v>0</v>
      </c>
      <c r="V47" s="36">
        <v>0</v>
      </c>
      <c r="W47" s="40" t="s">
        <v>189</v>
      </c>
      <c r="X47" s="83" t="s">
        <v>43</v>
      </c>
      <c r="Y47" s="44"/>
      <c r="Z47" s="41"/>
      <c r="AA47" s="36"/>
      <c r="AB47" s="42"/>
      <c r="AC47" s="83"/>
      <c r="AD47" s="64"/>
      <c r="AE47" s="41"/>
      <c r="AF47" s="36"/>
      <c r="AG47" s="40"/>
      <c r="AH47" s="40"/>
      <c r="AI47" s="44"/>
      <c r="AJ47" s="41"/>
      <c r="AK47" s="36"/>
      <c r="AL47" s="40"/>
      <c r="AM47" s="60"/>
      <c r="AN47" s="44"/>
      <c r="AO47" s="40"/>
      <c r="AP47" s="40"/>
      <c r="AQ47" s="40"/>
      <c r="AR47" s="83"/>
      <c r="AS47" s="69">
        <v>43634</v>
      </c>
      <c r="AT47" s="34">
        <v>18</v>
      </c>
      <c r="AU47" s="36">
        <v>6</v>
      </c>
      <c r="AV47" s="45">
        <v>2019</v>
      </c>
      <c r="AW47" s="36" t="s">
        <v>2</v>
      </c>
      <c r="AX47" s="36">
        <v>272</v>
      </c>
      <c r="AY47" s="55">
        <v>944860000</v>
      </c>
      <c r="AZ47" s="41" t="s">
        <v>38</v>
      </c>
      <c r="BA47" s="35" t="s">
        <v>333</v>
      </c>
      <c r="BB47" s="36" t="s">
        <v>255</v>
      </c>
      <c r="BC47" s="1" t="s">
        <v>256</v>
      </c>
      <c r="BD47" s="34" t="s">
        <v>281</v>
      </c>
      <c r="BE47" s="36" t="s">
        <v>223</v>
      </c>
      <c r="BF47" s="36" t="s">
        <v>10</v>
      </c>
    </row>
    <row r="48" spans="1:58" ht="57" thickBot="1">
      <c r="A48" s="23">
        <v>44</v>
      </c>
      <c r="B48" s="34" t="s">
        <v>53</v>
      </c>
      <c r="C48" s="35" t="s">
        <v>135</v>
      </c>
      <c r="D48" s="36" t="s">
        <v>267</v>
      </c>
      <c r="E48" s="36" t="s">
        <v>268</v>
      </c>
      <c r="F48" s="36">
        <v>91073054</v>
      </c>
      <c r="G48" s="36"/>
      <c r="H48" s="36" t="s">
        <v>167</v>
      </c>
      <c r="I48" s="53" t="s">
        <v>269</v>
      </c>
      <c r="J48" s="40">
        <v>43354</v>
      </c>
      <c r="K48" s="40">
        <v>43355</v>
      </c>
      <c r="L48" s="40">
        <v>43465</v>
      </c>
      <c r="M48" s="55">
        <v>19000000</v>
      </c>
      <c r="N48" s="42">
        <v>43355</v>
      </c>
      <c r="O48" s="77">
        <v>43555</v>
      </c>
      <c r="P48" s="43"/>
      <c r="Q48" s="41"/>
      <c r="R48" s="36"/>
      <c r="S48" s="45"/>
      <c r="T48" s="43"/>
      <c r="U48" s="41"/>
      <c r="V48" s="36"/>
      <c r="W48" s="40"/>
      <c r="X48" s="83"/>
      <c r="Y48" s="44"/>
      <c r="Z48" s="41"/>
      <c r="AA48" s="36"/>
      <c r="AB48" s="42"/>
      <c r="AC48" s="83"/>
      <c r="AD48" s="64"/>
      <c r="AE48" s="41"/>
      <c r="AF48" s="36"/>
      <c r="AG48" s="40"/>
      <c r="AH48" s="40"/>
      <c r="AI48" s="44"/>
      <c r="AJ48" s="41"/>
      <c r="AK48" s="36"/>
      <c r="AL48" s="40"/>
      <c r="AM48" s="60"/>
      <c r="AN48" s="44"/>
      <c r="AO48" s="40"/>
      <c r="AP48" s="40"/>
      <c r="AQ48" s="40"/>
      <c r="AR48" s="83"/>
      <c r="AS48" s="69">
        <v>43465</v>
      </c>
      <c r="AT48" s="34">
        <v>31</v>
      </c>
      <c r="AU48" s="36">
        <v>12</v>
      </c>
      <c r="AV48" s="45">
        <v>2018</v>
      </c>
      <c r="AW48" s="36" t="s">
        <v>2</v>
      </c>
      <c r="AX48" s="36">
        <v>110</v>
      </c>
      <c r="AY48" s="55">
        <v>19000000</v>
      </c>
      <c r="AZ48" s="41" t="s">
        <v>37</v>
      </c>
      <c r="BA48" s="35" t="s">
        <v>330</v>
      </c>
      <c r="BB48" s="36" t="s">
        <v>200</v>
      </c>
      <c r="BC48" s="36" t="s">
        <v>201</v>
      </c>
      <c r="BD48" s="34" t="s">
        <v>270</v>
      </c>
      <c r="BE48" s="36" t="s">
        <v>228</v>
      </c>
      <c r="BF48" s="36" t="s">
        <v>10</v>
      </c>
    </row>
    <row r="49" spans="1:58" ht="90">
      <c r="A49" s="22">
        <v>45</v>
      </c>
      <c r="B49" s="34" t="s">
        <v>64</v>
      </c>
      <c r="C49" s="35" t="s">
        <v>135</v>
      </c>
      <c r="D49" s="36" t="s">
        <v>300</v>
      </c>
      <c r="E49" s="36" t="s">
        <v>301</v>
      </c>
      <c r="F49" s="36">
        <v>900345851</v>
      </c>
      <c r="G49" s="36">
        <v>1</v>
      </c>
      <c r="H49" s="36" t="s">
        <v>167</v>
      </c>
      <c r="I49" s="53" t="s">
        <v>305</v>
      </c>
      <c r="J49" s="40">
        <v>43355</v>
      </c>
      <c r="K49" s="40">
        <v>43385</v>
      </c>
      <c r="L49" s="40">
        <v>43749</v>
      </c>
      <c r="M49" s="55">
        <v>234000000</v>
      </c>
      <c r="N49" s="42">
        <v>43385</v>
      </c>
      <c r="O49" s="77">
        <v>43933</v>
      </c>
      <c r="P49" s="43">
        <v>43385</v>
      </c>
      <c r="Q49" s="41">
        <v>0</v>
      </c>
      <c r="R49" s="36" t="s">
        <v>311</v>
      </c>
      <c r="S49" s="45">
        <v>0</v>
      </c>
      <c r="T49" s="43"/>
      <c r="U49" s="41"/>
      <c r="V49" s="36"/>
      <c r="W49" s="40"/>
      <c r="X49" s="83"/>
      <c r="Y49" s="44"/>
      <c r="Z49" s="41"/>
      <c r="AA49" s="36"/>
      <c r="AB49" s="42"/>
      <c r="AC49" s="83"/>
      <c r="AD49" s="64"/>
      <c r="AE49" s="41"/>
      <c r="AF49" s="36"/>
      <c r="AG49" s="40"/>
      <c r="AH49" s="40"/>
      <c r="AI49" s="44"/>
      <c r="AJ49" s="41"/>
      <c r="AK49" s="36"/>
      <c r="AL49" s="40"/>
      <c r="AM49" s="60"/>
      <c r="AN49" s="44"/>
      <c r="AO49" s="40"/>
      <c r="AP49" s="40"/>
      <c r="AQ49" s="40"/>
      <c r="AR49" s="83"/>
      <c r="AS49" s="69">
        <v>43749</v>
      </c>
      <c r="AT49" s="34">
        <v>11</v>
      </c>
      <c r="AU49" s="36">
        <v>10</v>
      </c>
      <c r="AV49" s="45">
        <v>2019</v>
      </c>
      <c r="AW49" s="36" t="s">
        <v>2</v>
      </c>
      <c r="AX49" s="36">
        <v>364</v>
      </c>
      <c r="AY49" s="55">
        <v>234000000</v>
      </c>
      <c r="AZ49" s="41" t="s">
        <v>109</v>
      </c>
      <c r="BA49" s="35" t="s">
        <v>334</v>
      </c>
      <c r="BB49" s="36" t="s">
        <v>271</v>
      </c>
      <c r="BC49" s="36" t="s">
        <v>196</v>
      </c>
      <c r="BD49" s="34" t="s">
        <v>345</v>
      </c>
      <c r="BE49" s="36" t="s">
        <v>348</v>
      </c>
      <c r="BF49" s="36" t="s">
        <v>10</v>
      </c>
    </row>
    <row r="50" spans="1:58" ht="34.5" thickBot="1">
      <c r="A50" s="23">
        <v>46</v>
      </c>
      <c r="B50" s="34" t="s">
        <v>15</v>
      </c>
      <c r="C50" s="35" t="s">
        <v>135</v>
      </c>
      <c r="D50" s="36" t="s">
        <v>272</v>
      </c>
      <c r="E50" s="36" t="s">
        <v>273</v>
      </c>
      <c r="F50" s="36">
        <v>860007336</v>
      </c>
      <c r="G50" s="36">
        <v>1</v>
      </c>
      <c r="H50" s="36" t="s">
        <v>167</v>
      </c>
      <c r="I50" s="53" t="s">
        <v>274</v>
      </c>
      <c r="J50" s="40">
        <v>43371</v>
      </c>
      <c r="K50" s="40">
        <v>43371</v>
      </c>
      <c r="L50" s="40">
        <v>43465</v>
      </c>
      <c r="M50" s="55">
        <v>142443000</v>
      </c>
      <c r="N50" s="42">
        <v>43371</v>
      </c>
      <c r="O50" s="77">
        <v>43555</v>
      </c>
      <c r="P50" s="43"/>
      <c r="Q50" s="41"/>
      <c r="R50" s="36"/>
      <c r="S50" s="45"/>
      <c r="T50" s="43"/>
      <c r="U50" s="41"/>
      <c r="V50" s="36"/>
      <c r="W50" s="40"/>
      <c r="X50" s="83"/>
      <c r="Y50" s="44"/>
      <c r="Z50" s="41"/>
      <c r="AA50" s="36"/>
      <c r="AB50" s="42"/>
      <c r="AC50" s="83"/>
      <c r="AD50" s="64"/>
      <c r="AE50" s="41"/>
      <c r="AF50" s="36"/>
      <c r="AG50" s="40"/>
      <c r="AH50" s="40"/>
      <c r="AI50" s="44"/>
      <c r="AJ50" s="41"/>
      <c r="AK50" s="36"/>
      <c r="AL50" s="40"/>
      <c r="AM50" s="60"/>
      <c r="AN50" s="44"/>
      <c r="AO50" s="40"/>
      <c r="AP50" s="40"/>
      <c r="AQ50" s="40"/>
      <c r="AR50" s="83"/>
      <c r="AS50" s="69">
        <v>43465</v>
      </c>
      <c r="AT50" s="34">
        <v>31</v>
      </c>
      <c r="AU50" s="36">
        <v>12</v>
      </c>
      <c r="AV50" s="45">
        <v>2018</v>
      </c>
      <c r="AW50" s="36" t="s">
        <v>2</v>
      </c>
      <c r="AX50" s="36">
        <v>94</v>
      </c>
      <c r="AY50" s="55">
        <v>142443000</v>
      </c>
      <c r="AZ50" s="41" t="s">
        <v>109</v>
      </c>
      <c r="BA50" s="35" t="s">
        <v>331</v>
      </c>
      <c r="BB50" s="36" t="s">
        <v>275</v>
      </c>
      <c r="BC50" s="36" t="s">
        <v>121</v>
      </c>
      <c r="BD50" s="34" t="s">
        <v>276</v>
      </c>
      <c r="BE50" s="36" t="s">
        <v>226</v>
      </c>
      <c r="BF50" s="36" t="s">
        <v>10</v>
      </c>
    </row>
    <row r="51" spans="1:58" ht="157.5">
      <c r="A51" s="22">
        <v>47</v>
      </c>
      <c r="B51" s="34" t="s">
        <v>49</v>
      </c>
      <c r="C51" s="35" t="s">
        <v>135</v>
      </c>
      <c r="D51" s="36" t="s">
        <v>282</v>
      </c>
      <c r="E51" s="36" t="s">
        <v>283</v>
      </c>
      <c r="F51" s="36">
        <v>900610585</v>
      </c>
      <c r="G51" s="36">
        <v>9</v>
      </c>
      <c r="H51" s="36" t="s">
        <v>167</v>
      </c>
      <c r="I51" s="53" t="s">
        <v>284</v>
      </c>
      <c r="J51" s="40">
        <v>43392</v>
      </c>
      <c r="K51" s="40">
        <v>43392</v>
      </c>
      <c r="L51" s="40">
        <v>43756</v>
      </c>
      <c r="M51" s="55" t="s">
        <v>127</v>
      </c>
      <c r="N51" s="42" t="s">
        <v>43</v>
      </c>
      <c r="O51" s="77" t="s">
        <v>43</v>
      </c>
      <c r="P51" s="43"/>
      <c r="Q51" s="41"/>
      <c r="R51" s="36"/>
      <c r="S51" s="45"/>
      <c r="T51" s="43"/>
      <c r="U51" s="41"/>
      <c r="V51" s="36"/>
      <c r="W51" s="40"/>
      <c r="X51" s="83"/>
      <c r="Y51" s="44"/>
      <c r="Z51" s="41"/>
      <c r="AA51" s="36"/>
      <c r="AB51" s="42"/>
      <c r="AC51" s="83"/>
      <c r="AD51" s="64"/>
      <c r="AE51" s="41"/>
      <c r="AF51" s="36"/>
      <c r="AG51" s="40"/>
      <c r="AH51" s="40"/>
      <c r="AI51" s="44"/>
      <c r="AJ51" s="41"/>
      <c r="AK51" s="36"/>
      <c r="AL51" s="40"/>
      <c r="AM51" s="60"/>
      <c r="AN51" s="44"/>
      <c r="AO51" s="40"/>
      <c r="AP51" s="40"/>
      <c r="AQ51" s="40"/>
      <c r="AR51" s="83"/>
      <c r="AS51" s="69">
        <v>43756</v>
      </c>
      <c r="AT51" s="34">
        <v>18</v>
      </c>
      <c r="AU51" s="36">
        <v>10</v>
      </c>
      <c r="AV51" s="45">
        <v>2019</v>
      </c>
      <c r="AW51" s="36" t="s">
        <v>2</v>
      </c>
      <c r="AX51" s="36">
        <v>364</v>
      </c>
      <c r="AY51" s="55" t="s">
        <v>127</v>
      </c>
      <c r="AZ51" s="41" t="s">
        <v>109</v>
      </c>
      <c r="BA51" s="35" t="s">
        <v>383</v>
      </c>
      <c r="BB51" s="36" t="s">
        <v>70</v>
      </c>
      <c r="BC51" s="35" t="s">
        <v>383</v>
      </c>
      <c r="BD51" s="34" t="s">
        <v>285</v>
      </c>
      <c r="BE51" s="36" t="s">
        <v>226</v>
      </c>
      <c r="BF51" s="36" t="s">
        <v>131</v>
      </c>
    </row>
    <row r="52" spans="1:58" ht="34.5" thickBot="1">
      <c r="A52" s="23">
        <v>48</v>
      </c>
      <c r="B52" s="34" t="s">
        <v>49</v>
      </c>
      <c r="C52" s="35" t="s">
        <v>135</v>
      </c>
      <c r="D52" s="36" t="s">
        <v>302</v>
      </c>
      <c r="E52" s="36" t="s">
        <v>303</v>
      </c>
      <c r="F52" s="36">
        <v>900062917</v>
      </c>
      <c r="G52" s="36">
        <v>9</v>
      </c>
      <c r="H52" s="36" t="s">
        <v>167</v>
      </c>
      <c r="I52" s="53" t="s">
        <v>306</v>
      </c>
      <c r="J52" s="40">
        <v>43405</v>
      </c>
      <c r="K52" s="2">
        <v>43405</v>
      </c>
      <c r="L52" s="2">
        <v>43921</v>
      </c>
      <c r="M52" s="55">
        <v>1510000000</v>
      </c>
      <c r="N52" s="42" t="s">
        <v>43</v>
      </c>
      <c r="O52" s="77" t="s">
        <v>43</v>
      </c>
      <c r="P52" s="43"/>
      <c r="Q52" s="41"/>
      <c r="R52" s="36"/>
      <c r="S52" s="45"/>
      <c r="T52" s="43"/>
      <c r="U52" s="41"/>
      <c r="V52" s="36"/>
      <c r="W52" s="40"/>
      <c r="X52" s="83"/>
      <c r="Y52" s="44"/>
      <c r="Z52" s="41"/>
      <c r="AA52" s="36"/>
      <c r="AB52" s="42"/>
      <c r="AC52" s="83"/>
      <c r="AD52" s="64"/>
      <c r="AE52" s="41"/>
      <c r="AF52" s="36"/>
      <c r="AG52" s="40"/>
      <c r="AH52" s="40"/>
      <c r="AI52" s="44"/>
      <c r="AJ52" s="41"/>
      <c r="AK52" s="36"/>
      <c r="AL52" s="40"/>
      <c r="AM52" s="60"/>
      <c r="AN52" s="44"/>
      <c r="AO52" s="40"/>
      <c r="AP52" s="40"/>
      <c r="AQ52" s="40"/>
      <c r="AR52" s="83"/>
      <c r="AS52" s="69">
        <v>43921</v>
      </c>
      <c r="AT52" s="34">
        <v>31</v>
      </c>
      <c r="AU52" s="36">
        <v>3</v>
      </c>
      <c r="AV52" s="45">
        <v>2020</v>
      </c>
      <c r="AW52" s="36" t="s">
        <v>2</v>
      </c>
      <c r="AX52" s="36">
        <v>516</v>
      </c>
      <c r="AY52" s="55">
        <v>1510000000</v>
      </c>
      <c r="AZ52" s="41" t="s">
        <v>109</v>
      </c>
      <c r="BA52" s="35" t="s">
        <v>335</v>
      </c>
      <c r="BB52" s="36" t="s">
        <v>331</v>
      </c>
      <c r="BC52" s="36" t="s">
        <v>335</v>
      </c>
      <c r="BD52" s="34" t="s">
        <v>346</v>
      </c>
      <c r="BE52" s="36" t="s">
        <v>226</v>
      </c>
      <c r="BF52" s="36" t="s">
        <v>10</v>
      </c>
    </row>
    <row r="53" spans="1:58" ht="56.25">
      <c r="A53" s="22">
        <v>49</v>
      </c>
      <c r="B53" s="34" t="s">
        <v>15</v>
      </c>
      <c r="C53" s="35" t="s">
        <v>135</v>
      </c>
      <c r="D53" s="36" t="s">
        <v>286</v>
      </c>
      <c r="E53" s="36" t="s">
        <v>287</v>
      </c>
      <c r="F53" s="36">
        <v>860519556</v>
      </c>
      <c r="G53" s="36">
        <v>2</v>
      </c>
      <c r="H53" s="36" t="s">
        <v>167</v>
      </c>
      <c r="I53" s="53" t="s">
        <v>307</v>
      </c>
      <c r="J53" s="40">
        <v>43405</v>
      </c>
      <c r="K53" s="2">
        <v>43419</v>
      </c>
      <c r="L53" s="2">
        <v>43517</v>
      </c>
      <c r="M53" s="55">
        <v>119000000</v>
      </c>
      <c r="N53" s="42">
        <v>43419</v>
      </c>
      <c r="O53" s="77">
        <v>43615</v>
      </c>
      <c r="P53" s="43">
        <v>43419</v>
      </c>
      <c r="Q53" s="41"/>
      <c r="R53" s="36" t="s">
        <v>189</v>
      </c>
      <c r="S53" s="45"/>
      <c r="T53" s="43"/>
      <c r="U53" s="41"/>
      <c r="V53" s="36"/>
      <c r="W53" s="40"/>
      <c r="X53" s="83"/>
      <c r="Y53" s="44"/>
      <c r="Z53" s="41"/>
      <c r="AA53" s="36"/>
      <c r="AB53" s="42"/>
      <c r="AC53" s="83"/>
      <c r="AD53" s="64"/>
      <c r="AE53" s="41"/>
      <c r="AF53" s="36"/>
      <c r="AG53" s="40"/>
      <c r="AH53" s="40"/>
      <c r="AI53" s="44"/>
      <c r="AJ53" s="41"/>
      <c r="AK53" s="36"/>
      <c r="AL53" s="40"/>
      <c r="AM53" s="60"/>
      <c r="AN53" s="44"/>
      <c r="AO53" s="40"/>
      <c r="AP53" s="40"/>
      <c r="AQ53" s="40"/>
      <c r="AR53" s="83"/>
      <c r="AS53" s="69">
        <v>43517</v>
      </c>
      <c r="AT53" s="34">
        <v>21</v>
      </c>
      <c r="AU53" s="36">
        <v>2</v>
      </c>
      <c r="AV53" s="45">
        <v>2019</v>
      </c>
      <c r="AW53" s="36" t="s">
        <v>2</v>
      </c>
      <c r="AX53" s="36">
        <v>98</v>
      </c>
      <c r="AY53" s="55">
        <v>119000000</v>
      </c>
      <c r="AZ53" s="41" t="s">
        <v>109</v>
      </c>
      <c r="BA53" s="35" t="s">
        <v>204</v>
      </c>
      <c r="BB53" s="36" t="s">
        <v>203</v>
      </c>
      <c r="BC53" s="36" t="s">
        <v>342</v>
      </c>
      <c r="BD53" s="34" t="s">
        <v>347</v>
      </c>
      <c r="BE53" s="36" t="s">
        <v>226</v>
      </c>
      <c r="BF53" s="36" t="s">
        <v>10</v>
      </c>
    </row>
    <row r="54" spans="1:58" ht="57" thickBot="1">
      <c r="A54" s="23">
        <v>50</v>
      </c>
      <c r="B54" s="36" t="s">
        <v>64</v>
      </c>
      <c r="C54" s="57" t="s">
        <v>370</v>
      </c>
      <c r="D54" s="36" t="s">
        <v>359</v>
      </c>
      <c r="E54" s="36" t="s">
        <v>373</v>
      </c>
      <c r="F54" s="36">
        <v>830080673</v>
      </c>
      <c r="G54" s="36">
        <v>1</v>
      </c>
      <c r="H54" s="36" t="s">
        <v>167</v>
      </c>
      <c r="I54" s="53" t="s">
        <v>416</v>
      </c>
      <c r="J54" s="40">
        <v>43453</v>
      </c>
      <c r="K54" s="40">
        <v>43453</v>
      </c>
      <c r="L54" s="40">
        <v>43818</v>
      </c>
      <c r="M54" s="55">
        <v>63123189</v>
      </c>
      <c r="N54" s="42"/>
      <c r="O54" s="77"/>
      <c r="P54" s="43"/>
      <c r="Q54" s="41"/>
      <c r="R54" s="36"/>
      <c r="S54" s="45"/>
      <c r="T54" s="43"/>
      <c r="U54" s="41"/>
      <c r="V54" s="36"/>
      <c r="W54" s="40"/>
      <c r="X54" s="83"/>
      <c r="Y54" s="44"/>
      <c r="Z54" s="41"/>
      <c r="AA54" s="36"/>
      <c r="AB54" s="42"/>
      <c r="AC54" s="83"/>
      <c r="AD54" s="64"/>
      <c r="AE54" s="41"/>
      <c r="AF54" s="36"/>
      <c r="AG54" s="40"/>
      <c r="AH54" s="40"/>
      <c r="AI54" s="44"/>
      <c r="AJ54" s="41"/>
      <c r="AK54" s="36"/>
      <c r="AL54" s="40"/>
      <c r="AM54" s="60"/>
      <c r="AN54" s="44"/>
      <c r="AO54" s="40"/>
      <c r="AP54" s="40"/>
      <c r="AQ54" s="40"/>
      <c r="AR54" s="83"/>
      <c r="AS54" s="69">
        <v>43818</v>
      </c>
      <c r="AT54" s="34">
        <v>19</v>
      </c>
      <c r="AU54" s="36">
        <v>12</v>
      </c>
      <c r="AV54" s="45">
        <v>19</v>
      </c>
      <c r="AW54" s="36" t="s">
        <v>2</v>
      </c>
      <c r="AX54" s="36">
        <v>365</v>
      </c>
      <c r="AY54" s="55">
        <f>M54+Q54+U54+Z54+AE54+AJ54</f>
        <v>63123189</v>
      </c>
      <c r="AZ54" s="41" t="s">
        <v>109</v>
      </c>
      <c r="BA54" s="36" t="s">
        <v>202</v>
      </c>
      <c r="BB54" s="57" t="s">
        <v>378</v>
      </c>
      <c r="BC54" s="57" t="s">
        <v>379</v>
      </c>
      <c r="BD54" s="34" t="s">
        <v>382</v>
      </c>
      <c r="BE54" s="36" t="s">
        <v>224</v>
      </c>
      <c r="BF54" s="36" t="s">
        <v>10</v>
      </c>
    </row>
    <row r="55" spans="1:58" ht="44.25" customHeight="1">
      <c r="A55" s="22">
        <v>51</v>
      </c>
      <c r="B55" s="36" t="s">
        <v>49</v>
      </c>
      <c r="C55" s="36" t="s">
        <v>135</v>
      </c>
      <c r="D55" s="36" t="s">
        <v>360</v>
      </c>
      <c r="E55" s="36" t="s">
        <v>366</v>
      </c>
      <c r="F55" s="36">
        <v>830139681</v>
      </c>
      <c r="G55" s="36">
        <v>5</v>
      </c>
      <c r="H55" s="36" t="s">
        <v>167</v>
      </c>
      <c r="I55" s="53" t="s">
        <v>371</v>
      </c>
      <c r="J55" s="40">
        <v>43455</v>
      </c>
      <c r="K55" s="40">
        <v>43455</v>
      </c>
      <c r="L55" s="40">
        <v>43576</v>
      </c>
      <c r="M55" s="55">
        <v>114887360</v>
      </c>
      <c r="N55" s="42">
        <v>43460</v>
      </c>
      <c r="O55" s="77">
        <v>43667</v>
      </c>
      <c r="P55" s="43"/>
      <c r="Q55" s="41"/>
      <c r="R55" s="36"/>
      <c r="S55" s="45"/>
      <c r="T55" s="43"/>
      <c r="U55" s="41"/>
      <c r="V55" s="36"/>
      <c r="W55" s="40"/>
      <c r="X55" s="83"/>
      <c r="Y55" s="44"/>
      <c r="Z55" s="41"/>
      <c r="AA55" s="36"/>
      <c r="AB55" s="42"/>
      <c r="AC55" s="83"/>
      <c r="AD55" s="64"/>
      <c r="AE55" s="41"/>
      <c r="AF55" s="36"/>
      <c r="AG55" s="40"/>
      <c r="AH55" s="40"/>
      <c r="AI55" s="44"/>
      <c r="AJ55" s="41"/>
      <c r="AK55" s="36"/>
      <c r="AL55" s="40"/>
      <c r="AM55" s="60"/>
      <c r="AN55" s="44"/>
      <c r="AO55" s="40"/>
      <c r="AP55" s="40"/>
      <c r="AQ55" s="40"/>
      <c r="AR55" s="83"/>
      <c r="AS55" s="69">
        <f>L55</f>
        <v>43576</v>
      </c>
      <c r="AT55" s="34">
        <v>12</v>
      </c>
      <c r="AU55" s="36">
        <v>4</v>
      </c>
      <c r="AV55" s="45">
        <v>19</v>
      </c>
      <c r="AW55" s="36" t="s">
        <v>2</v>
      </c>
      <c r="AX55" s="36">
        <v>120</v>
      </c>
      <c r="AY55" s="55">
        <f>M55+Q55+U55+Z55+AE55+AJ55</f>
        <v>114887360</v>
      </c>
      <c r="AZ55" s="41" t="s">
        <v>109</v>
      </c>
      <c r="BA55" s="36" t="s">
        <v>15</v>
      </c>
      <c r="BB55" s="57" t="s">
        <v>384</v>
      </c>
      <c r="BC55" s="57" t="s">
        <v>385</v>
      </c>
      <c r="BD55" s="34" t="s">
        <v>386</v>
      </c>
      <c r="BE55" s="36" t="s">
        <v>226</v>
      </c>
      <c r="BF55" s="36" t="s">
        <v>10</v>
      </c>
    </row>
    <row r="56" spans="1:58" ht="44.25" customHeight="1" thickBot="1">
      <c r="A56" s="23">
        <v>52</v>
      </c>
      <c r="B56" s="36" t="s">
        <v>49</v>
      </c>
      <c r="C56" s="36" t="s">
        <v>135</v>
      </c>
      <c r="D56" s="36" t="s">
        <v>361</v>
      </c>
      <c r="E56" s="36" t="s">
        <v>367</v>
      </c>
      <c r="F56" s="36">
        <v>900389156</v>
      </c>
      <c r="G56" s="36">
        <v>5</v>
      </c>
      <c r="H56" s="36" t="s">
        <v>167</v>
      </c>
      <c r="I56" s="53" t="s">
        <v>417</v>
      </c>
      <c r="J56" s="40">
        <v>43458</v>
      </c>
      <c r="K56" s="40">
        <v>43458</v>
      </c>
      <c r="L56" s="40">
        <v>43823</v>
      </c>
      <c r="M56" s="55">
        <v>659393640</v>
      </c>
      <c r="N56" s="42"/>
      <c r="O56" s="77"/>
      <c r="P56" s="43"/>
      <c r="Q56" s="41"/>
      <c r="R56" s="36"/>
      <c r="S56" s="45"/>
      <c r="T56" s="43"/>
      <c r="U56" s="41"/>
      <c r="V56" s="36"/>
      <c r="W56" s="40"/>
      <c r="X56" s="83"/>
      <c r="Y56" s="44"/>
      <c r="Z56" s="41"/>
      <c r="AA56" s="36"/>
      <c r="AB56" s="42"/>
      <c r="AC56" s="83"/>
      <c r="AD56" s="64"/>
      <c r="AE56" s="41"/>
      <c r="AF56" s="36"/>
      <c r="AG56" s="40"/>
      <c r="AH56" s="40"/>
      <c r="AI56" s="44"/>
      <c r="AJ56" s="41"/>
      <c r="AK56" s="36"/>
      <c r="AL56" s="40"/>
      <c r="AM56" s="60"/>
      <c r="AN56" s="44"/>
      <c r="AO56" s="40"/>
      <c r="AP56" s="40"/>
      <c r="AQ56" s="40"/>
      <c r="AR56" s="83"/>
      <c r="AS56" s="69">
        <v>43823</v>
      </c>
      <c r="AT56" s="34">
        <v>24</v>
      </c>
      <c r="AU56" s="36">
        <v>12</v>
      </c>
      <c r="AV56" s="45">
        <v>19</v>
      </c>
      <c r="AW56" s="36" t="s">
        <v>2</v>
      </c>
      <c r="AX56" s="36">
        <v>365</v>
      </c>
      <c r="AY56" s="55">
        <v>659393640</v>
      </c>
      <c r="AZ56" s="41" t="s">
        <v>109</v>
      </c>
      <c r="BA56" s="36" t="s">
        <v>49</v>
      </c>
      <c r="BB56" s="57" t="s">
        <v>408</v>
      </c>
      <c r="BC56" s="36" t="s">
        <v>393</v>
      </c>
      <c r="BD56" s="34" t="s">
        <v>395</v>
      </c>
      <c r="BE56" s="36" t="s">
        <v>222</v>
      </c>
      <c r="BF56" s="36" t="s">
        <v>10</v>
      </c>
    </row>
    <row r="57" spans="1:58" ht="44.25" customHeight="1">
      <c r="A57" s="22">
        <v>53</v>
      </c>
      <c r="B57" s="36" t="s">
        <v>64</v>
      </c>
      <c r="C57" s="36" t="s">
        <v>135</v>
      </c>
      <c r="D57" s="36" t="s">
        <v>362</v>
      </c>
      <c r="E57" s="36" t="s">
        <v>368</v>
      </c>
      <c r="F57" s="36">
        <v>830022382</v>
      </c>
      <c r="G57" s="36">
        <v>4</v>
      </c>
      <c r="H57" s="36" t="s">
        <v>167</v>
      </c>
      <c r="I57" s="53" t="s">
        <v>409</v>
      </c>
      <c r="J57" s="40">
        <v>43460</v>
      </c>
      <c r="K57" s="40">
        <v>43460</v>
      </c>
      <c r="L57" s="40">
        <v>43825</v>
      </c>
      <c r="M57" s="55">
        <v>176824000</v>
      </c>
      <c r="N57" s="42">
        <v>43461</v>
      </c>
      <c r="O57" s="77">
        <v>43550</v>
      </c>
      <c r="P57" s="43"/>
      <c r="Q57" s="41"/>
      <c r="R57" s="36"/>
      <c r="S57" s="45"/>
      <c r="T57" s="43"/>
      <c r="U57" s="41"/>
      <c r="V57" s="36"/>
      <c r="W57" s="40"/>
      <c r="X57" s="83"/>
      <c r="Y57" s="44"/>
      <c r="Z57" s="41"/>
      <c r="AA57" s="36"/>
      <c r="AB57" s="42"/>
      <c r="AC57" s="83"/>
      <c r="AD57" s="64"/>
      <c r="AE57" s="41"/>
      <c r="AF57" s="36"/>
      <c r="AG57" s="40"/>
      <c r="AH57" s="40"/>
      <c r="AI57" s="44"/>
      <c r="AJ57" s="41"/>
      <c r="AK57" s="36"/>
      <c r="AL57" s="40"/>
      <c r="AM57" s="60"/>
      <c r="AN57" s="44"/>
      <c r="AO57" s="40"/>
      <c r="AP57" s="40"/>
      <c r="AQ57" s="40"/>
      <c r="AR57" s="83"/>
      <c r="AS57" s="69">
        <f>L57</f>
        <v>43825</v>
      </c>
      <c r="AT57" s="34">
        <v>26</v>
      </c>
      <c r="AU57" s="36">
        <v>12</v>
      </c>
      <c r="AV57" s="45">
        <v>19</v>
      </c>
      <c r="AW57" s="36" t="s">
        <v>2</v>
      </c>
      <c r="AX57" s="36">
        <v>365</v>
      </c>
      <c r="AY57" s="55">
        <f>M57+Q57+U57+Z57+AE57+AJ57</f>
        <v>176824000</v>
      </c>
      <c r="AZ57" s="41" t="s">
        <v>109</v>
      </c>
      <c r="BA57" s="57" t="s">
        <v>112</v>
      </c>
      <c r="BB57" s="57" t="s">
        <v>387</v>
      </c>
      <c r="BC57" s="57" t="s">
        <v>388</v>
      </c>
      <c r="BD57" s="34" t="s">
        <v>389</v>
      </c>
      <c r="BE57" s="36" t="s">
        <v>224</v>
      </c>
      <c r="BF57" s="36" t="s">
        <v>10</v>
      </c>
    </row>
    <row r="58" spans="1:58" ht="80.25" customHeight="1" thickBot="1">
      <c r="A58" s="23">
        <v>54</v>
      </c>
      <c r="B58" s="36" t="s">
        <v>53</v>
      </c>
      <c r="C58" s="36" t="s">
        <v>135</v>
      </c>
      <c r="D58" s="36" t="s">
        <v>363</v>
      </c>
      <c r="E58" s="36" t="s">
        <v>104</v>
      </c>
      <c r="F58" s="36">
        <v>900768078</v>
      </c>
      <c r="G58" s="36">
        <v>5</v>
      </c>
      <c r="H58" s="36" t="s">
        <v>167</v>
      </c>
      <c r="I58" s="76" t="s">
        <v>418</v>
      </c>
      <c r="J58" s="40">
        <v>43462</v>
      </c>
      <c r="K58" s="40">
        <v>43476</v>
      </c>
      <c r="L58" s="40">
        <v>43818</v>
      </c>
      <c r="M58" s="55">
        <v>59208337</v>
      </c>
      <c r="N58" s="42"/>
      <c r="O58" s="77"/>
      <c r="P58" s="43"/>
      <c r="Q58" s="41"/>
      <c r="R58" s="36"/>
      <c r="S58" s="45"/>
      <c r="T58" s="43"/>
      <c r="U58" s="41"/>
      <c r="V58" s="36"/>
      <c r="W58" s="40"/>
      <c r="X58" s="83"/>
      <c r="Y58" s="44"/>
      <c r="Z58" s="41"/>
      <c r="AA58" s="36"/>
      <c r="AB58" s="42"/>
      <c r="AC58" s="83"/>
      <c r="AD58" s="64"/>
      <c r="AE58" s="41"/>
      <c r="AF58" s="36"/>
      <c r="AG58" s="40"/>
      <c r="AH58" s="40"/>
      <c r="AI58" s="44"/>
      <c r="AJ58" s="41"/>
      <c r="AK58" s="36"/>
      <c r="AL58" s="40"/>
      <c r="AM58" s="60"/>
      <c r="AN58" s="44"/>
      <c r="AO58" s="40"/>
      <c r="AP58" s="40"/>
      <c r="AQ58" s="40"/>
      <c r="AR58" s="83"/>
      <c r="AS58" s="69">
        <v>43818</v>
      </c>
      <c r="AT58" s="34">
        <v>19</v>
      </c>
      <c r="AU58" s="36">
        <v>12</v>
      </c>
      <c r="AV58" s="45">
        <v>19</v>
      </c>
      <c r="AW58" s="36" t="s">
        <v>2</v>
      </c>
      <c r="AX58" s="36">
        <v>343</v>
      </c>
      <c r="AY58" s="55">
        <v>59208337</v>
      </c>
      <c r="AZ58" s="41" t="s">
        <v>109</v>
      </c>
      <c r="BA58" s="36" t="s">
        <v>53</v>
      </c>
      <c r="BB58" s="57" t="s">
        <v>200</v>
      </c>
      <c r="BC58" s="57" t="s">
        <v>394</v>
      </c>
      <c r="BD58" s="34" t="s">
        <v>396</v>
      </c>
      <c r="BE58" s="36" t="s">
        <v>224</v>
      </c>
      <c r="BF58" s="36" t="s">
        <v>10</v>
      </c>
    </row>
    <row r="59" spans="1:58" ht="51" customHeight="1">
      <c r="A59" s="22">
        <v>55</v>
      </c>
      <c r="B59" s="36" t="s">
        <v>53</v>
      </c>
      <c r="C59" s="36" t="s">
        <v>135</v>
      </c>
      <c r="D59" s="36" t="s">
        <v>364</v>
      </c>
      <c r="E59" s="36" t="s">
        <v>163</v>
      </c>
      <c r="F59" s="36">
        <v>79367465</v>
      </c>
      <c r="G59" s="36"/>
      <c r="H59" s="36" t="s">
        <v>167</v>
      </c>
      <c r="I59" s="53" t="s">
        <v>419</v>
      </c>
      <c r="J59" s="40">
        <v>43462</v>
      </c>
      <c r="K59" s="40">
        <v>43467</v>
      </c>
      <c r="L59" s="40">
        <v>43830</v>
      </c>
      <c r="M59" s="55">
        <v>86461830</v>
      </c>
      <c r="N59" s="42">
        <v>43467</v>
      </c>
      <c r="O59" s="77">
        <v>43921</v>
      </c>
      <c r="P59" s="43"/>
      <c r="Q59" s="41"/>
      <c r="R59" s="36"/>
      <c r="S59" s="45"/>
      <c r="T59" s="43"/>
      <c r="U59" s="41"/>
      <c r="V59" s="36"/>
      <c r="W59" s="40"/>
      <c r="X59" s="83"/>
      <c r="Y59" s="44"/>
      <c r="Z59" s="41"/>
      <c r="AA59" s="36"/>
      <c r="AB59" s="42"/>
      <c r="AC59" s="83"/>
      <c r="AD59" s="64"/>
      <c r="AE59" s="41"/>
      <c r="AF59" s="36"/>
      <c r="AG59" s="40"/>
      <c r="AH59" s="40"/>
      <c r="AI59" s="44"/>
      <c r="AJ59" s="41"/>
      <c r="AK59" s="36"/>
      <c r="AL59" s="40"/>
      <c r="AM59" s="60"/>
      <c r="AN59" s="44"/>
      <c r="AO59" s="40"/>
      <c r="AP59" s="40"/>
      <c r="AQ59" s="40"/>
      <c r="AR59" s="83"/>
      <c r="AS59" s="69">
        <f>L59</f>
        <v>43830</v>
      </c>
      <c r="AT59" s="34">
        <v>31</v>
      </c>
      <c r="AU59" s="36">
        <v>12</v>
      </c>
      <c r="AV59" s="45">
        <v>19</v>
      </c>
      <c r="AW59" s="36" t="s">
        <v>2</v>
      </c>
      <c r="AX59" s="36">
        <v>362</v>
      </c>
      <c r="AY59" s="55">
        <f>M59+Q59+U59+Z59+AE59+AJ59</f>
        <v>86461830</v>
      </c>
      <c r="AZ59" s="41" t="s">
        <v>390</v>
      </c>
      <c r="BA59" s="36" t="s">
        <v>53</v>
      </c>
      <c r="BB59" s="57" t="s">
        <v>391</v>
      </c>
      <c r="BC59" s="57" t="s">
        <v>197</v>
      </c>
      <c r="BD59" s="34" t="s">
        <v>392</v>
      </c>
      <c r="BE59" s="36" t="s">
        <v>224</v>
      </c>
      <c r="BF59" s="36" t="s">
        <v>10</v>
      </c>
    </row>
    <row r="60" spans="1:58" ht="87" customHeight="1">
      <c r="A60" s="23">
        <v>56</v>
      </c>
      <c r="B60" s="36" t="s">
        <v>64</v>
      </c>
      <c r="C60" s="36" t="s">
        <v>135</v>
      </c>
      <c r="D60" s="36" t="s">
        <v>365</v>
      </c>
      <c r="E60" s="36" t="s">
        <v>369</v>
      </c>
      <c r="F60" s="36">
        <v>900572445</v>
      </c>
      <c r="G60" s="36"/>
      <c r="H60" s="36" t="s">
        <v>167</v>
      </c>
      <c r="I60" s="53" t="s">
        <v>372</v>
      </c>
      <c r="J60" s="40">
        <v>43462</v>
      </c>
      <c r="K60" s="40">
        <v>43462</v>
      </c>
      <c r="L60" s="40">
        <v>43827</v>
      </c>
      <c r="M60" s="55">
        <v>199999897</v>
      </c>
      <c r="N60" s="42"/>
      <c r="O60" s="77"/>
      <c r="P60" s="43"/>
      <c r="Q60" s="41"/>
      <c r="R60" s="36"/>
      <c r="S60" s="45"/>
      <c r="T60" s="43"/>
      <c r="U60" s="41"/>
      <c r="V60" s="36"/>
      <c r="W60" s="40"/>
      <c r="X60" s="83"/>
      <c r="Y60" s="44"/>
      <c r="Z60" s="41"/>
      <c r="AA60" s="36"/>
      <c r="AB60" s="42"/>
      <c r="AC60" s="83"/>
      <c r="AD60" s="64"/>
      <c r="AE60" s="41"/>
      <c r="AF60" s="36"/>
      <c r="AG60" s="40"/>
      <c r="AH60" s="40"/>
      <c r="AI60" s="44"/>
      <c r="AJ60" s="41"/>
      <c r="AK60" s="36"/>
      <c r="AL60" s="40"/>
      <c r="AM60" s="60"/>
      <c r="AN60" s="44"/>
      <c r="AO60" s="40"/>
      <c r="AP60" s="40"/>
      <c r="AQ60" s="40"/>
      <c r="AR60" s="83"/>
      <c r="AS60" s="69">
        <v>43827</v>
      </c>
      <c r="AT60" s="34">
        <v>28</v>
      </c>
      <c r="AU60" s="36">
        <v>12</v>
      </c>
      <c r="AV60" s="45">
        <v>19</v>
      </c>
      <c r="AW60" s="36" t="s">
        <v>2</v>
      </c>
      <c r="AX60" s="36">
        <v>365</v>
      </c>
      <c r="AY60" s="55">
        <v>199999897</v>
      </c>
      <c r="AZ60" s="41" t="s">
        <v>109</v>
      </c>
      <c r="BA60" s="35" t="s">
        <v>64</v>
      </c>
      <c r="BB60" s="57" t="s">
        <v>407</v>
      </c>
      <c r="BC60" s="36" t="s">
        <v>196</v>
      </c>
      <c r="BD60" s="34"/>
      <c r="BE60" s="36" t="s">
        <v>224</v>
      </c>
      <c r="BF60" s="36" t="s">
        <v>10</v>
      </c>
    </row>
    <row r="61" spans="1:58" ht="12.75">
      <c r="A61" s="26"/>
      <c r="B61" s="27"/>
      <c r="C61" s="27"/>
      <c r="D61" s="27"/>
      <c r="E61" s="27"/>
      <c r="F61" s="27"/>
      <c r="G61" s="27"/>
      <c r="H61" s="27"/>
      <c r="I61" s="28"/>
      <c r="J61" s="29"/>
      <c r="K61" s="29"/>
      <c r="L61" s="29"/>
      <c r="M61" s="30"/>
      <c r="N61" s="31"/>
      <c r="O61" s="31"/>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29"/>
      <c r="AT61" s="27"/>
      <c r="AU61" s="27"/>
      <c r="AV61" s="27"/>
      <c r="AW61" s="27"/>
      <c r="AX61" s="27"/>
      <c r="AY61" s="30"/>
      <c r="AZ61" s="30"/>
      <c r="BA61" s="27"/>
      <c r="BB61" s="27"/>
      <c r="BC61" s="27"/>
      <c r="BD61" s="27"/>
      <c r="BE61" s="27"/>
      <c r="BF61" s="27"/>
    </row>
    <row r="64" ht="12.75"/>
    <row r="65" ht="12.75"/>
    <row r="66" ht="12.75"/>
    <row r="67" ht="12.75"/>
    <row r="68" ht="12.75"/>
    <row r="69" ht="12.75"/>
    <row r="70" ht="12.75"/>
    <row r="71" ht="12.75"/>
    <row r="72" ht="12.75"/>
    <row r="73" ht="12.75"/>
    <row r="74" ht="12.75"/>
    <row r="76" ht="12.75"/>
    <row r="77" ht="12.75"/>
    <row r="78" ht="12.75"/>
    <row r="79" ht="12.75"/>
    <row r="80" ht="12.75"/>
    <row r="81" ht="12.75"/>
    <row r="82" ht="12.75"/>
  </sheetData>
  <sheetProtection/>
  <mergeCells count="19">
    <mergeCell ref="A2:I2"/>
    <mergeCell ref="W22:X22"/>
    <mergeCell ref="BE2:BE3"/>
    <mergeCell ref="BF2:BF3"/>
    <mergeCell ref="AZ2:AZ3"/>
    <mergeCell ref="BD2:BD3"/>
    <mergeCell ref="AT2:AV2"/>
    <mergeCell ref="AI2:AM2"/>
    <mergeCell ref="BA2:BC2"/>
    <mergeCell ref="J2:O2"/>
    <mergeCell ref="AN2:AR2"/>
    <mergeCell ref="AW2:AW3"/>
    <mergeCell ref="AX2:AX3"/>
    <mergeCell ref="AY2:AY3"/>
    <mergeCell ref="P2:S2"/>
    <mergeCell ref="T2:X2"/>
    <mergeCell ref="Y2:AC2"/>
    <mergeCell ref="AD2:AH2"/>
    <mergeCell ref="AS2:AS3"/>
  </mergeCells>
  <printOptions/>
  <pageMargins left="0.7" right="0.7" top="0.75" bottom="0.75" header="0.3" footer="0.3"/>
  <pageSetup horizontalDpi="600" verticalDpi="600" orientation="portrait" scale="1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de Inversiones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Jenny Isabel González Cantillo</cp:lastModifiedBy>
  <cp:lastPrinted>2013-02-28T16:16:07Z</cp:lastPrinted>
  <dcterms:created xsi:type="dcterms:W3CDTF">2005-06-10T13:55:38Z</dcterms:created>
  <dcterms:modified xsi:type="dcterms:W3CDTF">2019-01-09T21:27:16Z</dcterms:modified>
  <cp:category/>
  <cp:version/>
  <cp:contentType/>
  <cp:contentStatus/>
</cp:coreProperties>
</file>